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46" windowWidth="15450" windowHeight="10320" activeTab="0"/>
  </bookViews>
  <sheets>
    <sheet name="на20.08функ" sheetId="1" r:id="rId1"/>
  </sheets>
  <definedNames>
    <definedName name="_xlnm.Print_Area" localSheetId="0">'на20.08функ'!$A$1:$G$323</definedName>
  </definedNames>
  <calcPr fullCalcOnLoad="1" fullPrecision="0"/>
</workbook>
</file>

<file path=xl/sharedStrings.xml><?xml version="1.0" encoding="utf-8"?>
<sst xmlns="http://schemas.openxmlformats.org/spreadsheetml/2006/main" count="1575" uniqueCount="361">
  <si>
    <t>Иные межбюджетные трансферты</t>
  </si>
  <si>
    <t>521 00 00</t>
  </si>
  <si>
    <t>521 06 00</t>
  </si>
  <si>
    <t>017</t>
  </si>
  <si>
    <t>005</t>
  </si>
  <si>
    <t>Центральный аппарат</t>
  </si>
  <si>
    <t>Резервные фонды</t>
  </si>
  <si>
    <t>Другие общегосударственные вопросы</t>
  </si>
  <si>
    <t>Обеспечение деятельности подведомственных учреждений</t>
  </si>
  <si>
    <t>Органы внутренних дел</t>
  </si>
  <si>
    <t>Воинские формирования (органы, подразделения)</t>
  </si>
  <si>
    <t>Транспорт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</si>
  <si>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</si>
  <si>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</si>
  <si>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</si>
  <si>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</si>
  <si>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</si>
  <si>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</si>
  <si>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</si>
  <si>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</si>
  <si>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</si>
  <si>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</si>
  <si>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</si>
  <si>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Больницы, клиники, госпитали, медико-санитарные части</t>
  </si>
  <si>
    <t>Поликлиники, амбулатории, диагностические центры</t>
  </si>
  <si>
    <t>Фельдшерско-акушерские пункты</t>
  </si>
  <si>
    <t>Центры спортивной подготовки (сборные команды)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</si>
  <si>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</si>
  <si>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</si>
  <si>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Социальное обеспечение населения</t>
  </si>
  <si>
    <t>Мероприятия в области социальной политики</t>
  </si>
  <si>
    <t>Оплата жилищно-коммунальных услуг отдельным категориям граждан</t>
  </si>
  <si>
    <t>Другие вопросы в области социальной политики</t>
  </si>
  <si>
    <t>раздел</t>
  </si>
  <si>
    <t>подраздел</t>
  </si>
  <si>
    <t>целевая статья</t>
  </si>
  <si>
    <t>вид расходов</t>
  </si>
  <si>
    <t>01</t>
  </si>
  <si>
    <t>03</t>
  </si>
  <si>
    <t>04</t>
  </si>
  <si>
    <t>05</t>
  </si>
  <si>
    <t>07</t>
  </si>
  <si>
    <t>08</t>
  </si>
  <si>
    <t>09</t>
  </si>
  <si>
    <t>10</t>
  </si>
  <si>
    <t>11</t>
  </si>
  <si>
    <t>02</t>
  </si>
  <si>
    <t>06</t>
  </si>
  <si>
    <t>Общегосударственные вопросы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</si>
  <si>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</si>
  <si>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</si>
  <si>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</si>
  <si>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</si>
  <si>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</si>
  <si>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Социальная политика</t>
  </si>
  <si>
    <t>Межбюджетные трансферты</t>
  </si>
  <si>
    <t>(тысяч рублей)</t>
  </si>
  <si>
    <t xml:space="preserve">к решению Собрания депутатов </t>
  </si>
  <si>
    <t>Целевые программы муниципальных образований</t>
  </si>
  <si>
    <t>Другие вопросы в области культуры, кинематографии и средств массовой информации</t>
  </si>
  <si>
    <t>Сельское хозяйство и рыболовство</t>
  </si>
  <si>
    <t>500</t>
  </si>
  <si>
    <t xml:space="preserve">Государственная регистрация актов гражданского состояния </t>
  </si>
  <si>
    <t>Охрана окружающей среды</t>
  </si>
  <si>
    <t xml:space="preserve">Код функциональной классификации </t>
  </si>
  <si>
    <t xml:space="preserve">Наименование </t>
  </si>
  <si>
    <t>00</t>
  </si>
  <si>
    <t>000 00 00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</si>
  <si>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</si>
  <si>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</si>
  <si>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002 00 00</t>
  </si>
  <si>
    <t>002 03 00</t>
  </si>
  <si>
    <t xml:space="preserve">01 </t>
  </si>
  <si>
    <t xml:space="preserve">02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</si>
  <si>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</si>
  <si>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</si>
  <si>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</si>
  <si>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</si>
  <si>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</si>
  <si>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</si>
  <si>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12</t>
  </si>
  <si>
    <t>070 00 00</t>
  </si>
  <si>
    <t>Прочие расходы</t>
  </si>
  <si>
    <t>070 05 00</t>
  </si>
  <si>
    <t>013</t>
  </si>
  <si>
    <t>14</t>
  </si>
  <si>
    <t>001</t>
  </si>
  <si>
    <t>001 38 00</t>
  </si>
  <si>
    <t>Выполнение функций бюджетными учреждениями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</si>
  <si>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</si>
  <si>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</si>
  <si>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</si>
  <si>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</si>
  <si>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</si>
  <si>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</si>
  <si>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202 58 00</t>
  </si>
  <si>
    <t>Социальные выплаты</t>
  </si>
  <si>
    <t>795 00 00</t>
  </si>
  <si>
    <t xml:space="preserve">000 00 00 </t>
  </si>
  <si>
    <t>Автомобильный транспорт</t>
  </si>
  <si>
    <t>303 02 00</t>
  </si>
  <si>
    <t>006</t>
  </si>
  <si>
    <t>303 00 00</t>
  </si>
  <si>
    <t>Отдельные мероприятия в области автомобильного транспорта</t>
  </si>
  <si>
    <t>Субсидии юридическим лицам</t>
  </si>
  <si>
    <t xml:space="preserve">05 </t>
  </si>
  <si>
    <t>420 00 00</t>
  </si>
  <si>
    <t>420 99 00</t>
  </si>
  <si>
    <t>Школы-детские сады, школы начальные, неполные средние и средние</t>
  </si>
  <si>
    <t>421 00 00</t>
  </si>
  <si>
    <t>421 99 00</t>
  </si>
  <si>
    <t>423 00 00</t>
  </si>
  <si>
    <t>423 99 00</t>
  </si>
  <si>
    <t>452 00 00</t>
  </si>
  <si>
    <t>Мероприятия в сфере образования</t>
  </si>
  <si>
    <t>022</t>
  </si>
  <si>
    <t xml:space="preserve">Культура </t>
  </si>
  <si>
    <t>440 00 00</t>
  </si>
  <si>
    <t>440 99 00</t>
  </si>
  <si>
    <t xml:space="preserve">08 </t>
  </si>
  <si>
    <t>441 00 00</t>
  </si>
  <si>
    <t>441 99 00</t>
  </si>
  <si>
    <t xml:space="preserve">Библиотеки </t>
  </si>
  <si>
    <t>442 00 00</t>
  </si>
  <si>
    <t>442 99 00</t>
  </si>
  <si>
    <t>452 99 00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</si>
  <si>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</si>
  <si>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</si>
  <si>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</si>
  <si>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</si>
  <si>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>471 00 00</t>
  </si>
  <si>
    <t>471 99 00</t>
  </si>
  <si>
    <t>Амбулаторная помощь</t>
  </si>
  <si>
    <t>478 00 00</t>
  </si>
  <si>
    <t>478 99 00</t>
  </si>
  <si>
    <t>Физическая культура и спорт</t>
  </si>
  <si>
    <t>482 00 00</t>
  </si>
  <si>
    <t>482 99 00</t>
  </si>
  <si>
    <t>Другие вопросы в области здравоохранения, физической культуры и спорта</t>
  </si>
  <si>
    <t>Доплаты к пенсиям, дополнительное пенсионное обеспечение</t>
  </si>
  <si>
    <t>491 00 00</t>
  </si>
  <si>
    <t>491 01 00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</si>
  <si>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</si>
  <si>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</si>
  <si>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</si>
  <si>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</si>
  <si>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10 </t>
  </si>
  <si>
    <t>505 46 00</t>
  </si>
  <si>
    <t xml:space="preserve">03 </t>
  </si>
  <si>
    <t>505 48 00</t>
  </si>
  <si>
    <t>514 01 00</t>
  </si>
  <si>
    <t>ВСЕГО</t>
  </si>
  <si>
    <t xml:space="preserve"> Увельского муниципального района</t>
  </si>
  <si>
    <t>Высшее должностное лицо органа местного самоуправления</t>
  </si>
  <si>
    <t>Организация работы комиссий по делам несовершеннолетних и защите их прав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</si>
  <si>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</si>
  <si>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Организация работы финансовых органов муниципальных образований за счет субсидии из областного бюджета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</si>
  <si>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органов местного самоуправления </t>
  </si>
  <si>
    <t>Резервные фонды органов местного самоуправления</t>
  </si>
  <si>
    <t>Другие вопросы в области охраны окружающей среды</t>
  </si>
  <si>
    <t>Осуществление органами местного самоуправления государственных полномочий в области охраны окружающей среды</t>
  </si>
  <si>
    <t>002 04 06</t>
  </si>
  <si>
    <t>Природоохранные мероприятия</t>
  </si>
  <si>
    <t>410 01 00</t>
  </si>
  <si>
    <t>Организация работы органов управления сельского хозяйства муниципальных образований за счет субсидии из областного бюджета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</si>
  <si>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областного бюджета</t>
  </si>
  <si>
    <t>906</t>
  </si>
  <si>
    <t>Комплектование книжных фондов библиотек муниципальных образований</t>
  </si>
  <si>
    <t>450 06 00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</si>
  <si>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</si>
  <si>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512 00 00</t>
  </si>
  <si>
    <t xml:space="preserve">07 </t>
  </si>
  <si>
    <t>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</si>
  <si>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Обеспечение продуктами питания учреждений социальной сферы муниципальных образований из областного фонда продовольствия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</si>
  <si>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</si>
  <si>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Обеспечение деятельности школ-детских садов, школ начальных, неполных средних и средних за счет субвенции местным бюджетам на обеспечение государственых гарантий прав граждан в сфере образования</t>
  </si>
  <si>
    <t>Ежемесячное денежное вознаграждение за классное руководство</t>
  </si>
  <si>
    <t>520 09 00</t>
  </si>
  <si>
    <t xml:space="preserve">002 04 00 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</si>
  <si>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</si>
  <si>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Организация работы органов управления социальной защиты населения муниципальных районов</t>
  </si>
  <si>
    <t>Иные безвозмездные перечисления</t>
  </si>
  <si>
    <t>520 18 00</t>
  </si>
  <si>
    <t>520 00 00</t>
  </si>
  <si>
    <t>910</t>
  </si>
  <si>
    <t>Иные безвозмездные и безвозвратные пречисления</t>
  </si>
  <si>
    <t>Компесация части родительской платы за содержание ребенка в государственных и муниципальных учреждениях, реализующих основную общеобразовательную про</t>
  </si>
  <si>
    <t xml:space="preserve">520 10 00 </t>
  </si>
  <si>
    <t>Расходы на обеспечение деятельности по предоставлению гражданам субсидий</t>
  </si>
  <si>
    <t>002 04 34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</si>
  <si>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</si>
  <si>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</si>
  <si>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410 00 00</t>
  </si>
  <si>
    <t xml:space="preserve">000 </t>
  </si>
  <si>
    <t xml:space="preserve">06 </t>
  </si>
  <si>
    <t>Охрана семьи и детсьва</t>
  </si>
  <si>
    <t>Поддержка коммунального хозяйства</t>
  </si>
  <si>
    <t xml:space="preserve">351 00 00 </t>
  </si>
  <si>
    <t>Благоустройство</t>
  </si>
  <si>
    <t>600 00 00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</si>
  <si>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</si>
  <si>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Дотации бюджетам субъектов РФ и муниципальных образований</t>
  </si>
  <si>
    <t>Выравнивание бюджетной обеспеченности</t>
  </si>
  <si>
    <t xml:space="preserve">11 </t>
  </si>
  <si>
    <t>516 00 00</t>
  </si>
  <si>
    <t>Выравнивание бюджетной обеспеченности поселений из районного фонда финансовой поддержки</t>
  </si>
  <si>
    <t>008</t>
  </si>
  <si>
    <t>Выполнение функций  бюджетными учреждениями</t>
  </si>
  <si>
    <t>Оздоровление детей</t>
  </si>
  <si>
    <t>Мероприятия по проведению оздоровительной компании для детей</t>
  </si>
  <si>
    <t>432 00 00</t>
  </si>
  <si>
    <t>Приложение 4</t>
  </si>
  <si>
    <t>2009 год</t>
  </si>
  <si>
    <t>Межбюджетные трансферты из  бюджета муниципального района бюджетам поселений в соответствии с заключенными соглашениями</t>
  </si>
  <si>
    <t>202 67 00</t>
  </si>
  <si>
    <t>Функционирование органов в сфере национальной безопасности, правоохранительной деятельности</t>
  </si>
  <si>
    <t>Субвенции бюджетам субъектов РФ и муниципальных образований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</si>
  <si>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</si>
  <si>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</si>
  <si>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</si>
  <si>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</si>
  <si>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Фонд компенсаций</t>
  </si>
  <si>
    <t>009</t>
  </si>
  <si>
    <t>Субсидии бюджетам субъектов РФ  и муниципальных образований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</si>
  <si>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</si>
  <si>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Фонд софинансирования</t>
  </si>
  <si>
    <t>010</t>
  </si>
  <si>
    <t>Пенсионное обеспечение</t>
  </si>
  <si>
    <t>516 01 00</t>
  </si>
  <si>
    <t>516 0100</t>
  </si>
  <si>
    <t>Фонд финансовой поддержки</t>
  </si>
  <si>
    <t xml:space="preserve">Социальные выплаты </t>
  </si>
  <si>
    <t xml:space="preserve"> </t>
  </si>
  <si>
    <t>002 04 57</t>
  </si>
  <si>
    <t>351 05 00</t>
  </si>
  <si>
    <t>600 02 66</t>
  </si>
  <si>
    <t>Мероприятия в области коммунального хозяйства</t>
  </si>
  <si>
    <t>Другие вопросы в области национальной экономики</t>
  </si>
  <si>
    <t>002 04 58</t>
  </si>
  <si>
    <t>002 04 86</t>
  </si>
  <si>
    <t>002 04 60</t>
  </si>
  <si>
    <t>Выполнение других обязательств государства</t>
  </si>
  <si>
    <t>092 03 00</t>
  </si>
  <si>
    <t>Продовольственное обеспечение вне рамок госудаоственного оборонного заказа</t>
  </si>
  <si>
    <t>202 71 02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</si>
  <si>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</si>
  <si>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</si>
  <si>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</si>
  <si>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</si>
  <si>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средствпоступивших от государственной корпорации Фонд содействия реформирования ЖКХ</t>
  </si>
  <si>
    <t>098 01 01</t>
  </si>
  <si>
    <t>Обеспечение мероприятий по капитальному ремонту многоквартирных домов за счет средств бюджета</t>
  </si>
  <si>
    <t>098 02 01</t>
  </si>
  <si>
    <t>Субсидии юридическим лицам на обеспечение мероприятий по капитальному ремонту многоквартирных домов</t>
  </si>
  <si>
    <t>Мероприятия в области жилищного строительства</t>
  </si>
  <si>
    <t>350 03 00</t>
  </si>
  <si>
    <t>Бюджетные инвестиции</t>
  </si>
  <si>
    <t>003</t>
  </si>
  <si>
    <t>Бюджетные инвестиции в объекты капитального строительства собственности муниципальных образований</t>
  </si>
  <si>
    <t>102 01 02</t>
  </si>
  <si>
    <t xml:space="preserve">Бюджетные инвестиции </t>
  </si>
  <si>
    <t>Областная целевая программа реализации национального проекта "Доступное и комфортное жилье-гражданам России" в Челябинской области за счет субсидии из областного бюджета</t>
  </si>
  <si>
    <t>522 19 00</t>
  </si>
  <si>
    <t>002 04 78</t>
  </si>
  <si>
    <t>420 99 62</t>
  </si>
  <si>
    <t>Расходы за счет субвенции из областного бюджета на обеспечение деятельности подведомственных учреждений</t>
  </si>
  <si>
    <t>420 99 67</t>
  </si>
  <si>
    <t>421 99 59</t>
  </si>
  <si>
    <t>421 99 62</t>
  </si>
  <si>
    <t>421 99 70</t>
  </si>
  <si>
    <t>421 99 88</t>
  </si>
  <si>
    <t>452 99 59</t>
  </si>
  <si>
    <t>Учебно-производственный комбинат</t>
  </si>
  <si>
    <t>452 99 62</t>
  </si>
  <si>
    <t>Учебно-методические кабинеты</t>
  </si>
  <si>
    <t>452 99 70</t>
  </si>
  <si>
    <t>Областная целевая программа "Развитие дошкольного образования в Челябинской области" на 2006-2010 годы за счет субсидии областного бюджета</t>
  </si>
  <si>
    <t>522 15 00</t>
  </si>
  <si>
    <t>442 99 70</t>
  </si>
  <si>
    <t>Расходы на проведение ремонтных работ, строительных работ и работ по благоустройству с привлечением студенческих отрядов</t>
  </si>
  <si>
    <t>907</t>
  </si>
  <si>
    <t>470 99 62</t>
  </si>
  <si>
    <t>Скорая медицинская помощь</t>
  </si>
  <si>
    <t>Мероприятия в области здравоохранения, спорта и физической культуры, туризма</t>
  </si>
  <si>
    <t>512 97 00</t>
  </si>
  <si>
    <t>Обеспечение деятельности подведомственных учреждений в сфере социального обслуживания населения</t>
  </si>
  <si>
    <t>508 99 00</t>
  </si>
  <si>
    <t>Расходы за счет субвенции из областного бюджета на содержание учреждений социального обслуживания населения</t>
  </si>
  <si>
    <t>508 99 80</t>
  </si>
  <si>
    <t>Расходы за счет остатков областных целевых межбюджетных трансфертов на 01.01.2009г.</t>
  </si>
  <si>
    <t>999</t>
  </si>
  <si>
    <t>Федеральная целевая программа "Социальное развитие села до 2010 года"</t>
  </si>
  <si>
    <t>100 11 00</t>
  </si>
  <si>
    <t>Субсидии на обеспечение жильем молодых семей и молодых специалистов, проживающих в сельской местности</t>
  </si>
  <si>
    <t>021</t>
  </si>
  <si>
    <t>Подпрограмма "Обеспечение жильем молодых семей"</t>
  </si>
  <si>
    <t>104 02 00</t>
  </si>
  <si>
    <t>Субсидия на обеспечение жильем</t>
  </si>
  <si>
    <t>501</t>
  </si>
  <si>
    <t>Расходы за счет субвенции из областного бюджета на ежеквартальные денежные выплаты на оплату проезда (Закон ЧО "Ветеран труда Челябинской области)</t>
  </si>
  <si>
    <t>505 33 31</t>
  </si>
  <si>
    <t>Расходы за счет субвенции из областного бюджета на другие меры социальной поддержки граждан, имеющих звание "ветеран труда Челябинской области"</t>
  </si>
  <si>
    <t>505 33 32</t>
  </si>
  <si>
    <t>Осуществление мер социальной поддержки граждан работающих и проживающих в сельских населенных пунктах и рабочих поселках Челябинской области</t>
  </si>
  <si>
    <t>505 33 53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</si>
  <si>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</si>
  <si>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505 33 54</t>
  </si>
  <si>
    <t>Расходы за счет субвенции из областного бюджета на выплату областного единовременного пособия при рождении ребенка</t>
  </si>
  <si>
    <t>505 33 72</t>
  </si>
  <si>
    <t>Расходы за счет субвенции из областного бюджета на обеспечение детей-сирот, детей оставшихся без попечения родителей, лиц из их числа, детей находящихся под опекой жилой площадью</t>
  </si>
  <si>
    <t>505 36 94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</si>
  <si>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</si>
  <si>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505 45 00</t>
  </si>
  <si>
    <t>Расходы за счет субвенции из областного бюджета на предоставление гражданам субсидий на оплату жилого помещения и коммунальных услуг</t>
  </si>
  <si>
    <t xml:space="preserve">Расходы за счет субвенции из областного бюджета на ежемесячное пособие на ребенка </t>
  </si>
  <si>
    <t>505 55 10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</si>
  <si>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ветеранов в Челябинской области")</t>
  </si>
  <si>
    <t xml:space="preserve">505 55 23 </t>
  </si>
  <si>
    <t>Расходы за счет субвенции из областного бюджета на другие меры социальной поддержки ветеранов труда и труженников тыла</t>
  </si>
  <si>
    <t>505 55 24</t>
  </si>
  <si>
    <t>Расходы за счет субвенции из областного бюджета на ежеквартальные денежные выплаты на оплату проезда Закон ЧО "О мерахсоциальной поддержки жертв политических репрессий в Челябинской области"</t>
  </si>
  <si>
    <t>505 55 33</t>
  </si>
  <si>
    <t>Расходы за счет субвенции из областного бюджета  на другие меры социальной поддержки реабилитированных лиц и лиц признанных пострадавшими от политических репрессий</t>
  </si>
  <si>
    <t>505 55 34</t>
  </si>
  <si>
    <t>522 00 00</t>
  </si>
  <si>
    <t>068</t>
  </si>
  <si>
    <t>Региональные целевые программы</t>
  </si>
  <si>
    <t>Выплаты приемной семье на содержание подопечных детей</t>
  </si>
  <si>
    <t>520 13 11</t>
  </si>
  <si>
    <t>Содержание ребенка в семье опекуна и приемной семье, оплату труда приемного родителя</t>
  </si>
  <si>
    <t>909</t>
  </si>
  <si>
    <t>Оплата труда приемного родителя</t>
  </si>
  <si>
    <t>520 13 12</t>
  </si>
  <si>
    <t>Расходы за счет субвенции из областного бюджета на выплаты семьям опекунов на содержание подопечных детей</t>
  </si>
  <si>
    <t>520 13 20</t>
  </si>
  <si>
    <t>002 04 46</t>
  </si>
  <si>
    <t>Организация работы органов управления социальной защиты населения муниципальных образований за счет субсидии из областного бюджета</t>
  </si>
  <si>
    <t>Расходы за счет субвенции из областного бюджета на организацию и осуществление деятельности по опеке ипопечительству</t>
  </si>
  <si>
    <t>002 04 74</t>
  </si>
  <si>
    <t>Поддержка мер по обеспечению сбалансированности бюджетов</t>
  </si>
  <si>
    <t>517 02 00</t>
  </si>
  <si>
    <t>Прочие дотации</t>
  </si>
  <si>
    <t>007</t>
  </si>
  <si>
    <t>521 01 70</t>
  </si>
  <si>
    <t xml:space="preserve">Распределение бюджетных ассигнований на 2009 год  по разделам, подразделам, целевым статьям, видам расходов  классификации расходов районного бюджета </t>
  </si>
  <si>
    <t>512 00 26</t>
  </si>
  <si>
    <t>Физкультурно-оздоровительная работа и спортивные мероприятия за счет субсидии из областного бюджета</t>
  </si>
  <si>
    <t>Субсидия местным бюджетам на проведение ремонтных работ, строительных работ и работ по благлусторойству с привлечением студенческих отрядов</t>
  </si>
  <si>
    <t>440 99 71</t>
  </si>
  <si>
    <t>470 99 71</t>
  </si>
  <si>
    <t>002 04 71</t>
  </si>
  <si>
    <t>Обслуживание государственного и муниципального долга</t>
  </si>
  <si>
    <t>065 00 00</t>
  </si>
  <si>
    <t>Процентные платежи по долговым обязательствам</t>
  </si>
  <si>
    <t>065 03 00</t>
  </si>
  <si>
    <t>Процентные платежи по муниципальному долгу</t>
  </si>
  <si>
    <t>600 04 00</t>
  </si>
  <si>
    <t>Организация и содержание мест захоронения</t>
  </si>
  <si>
    <t>102 01 00</t>
  </si>
  <si>
    <t>505 00 53</t>
  </si>
  <si>
    <t xml:space="preserve">от 20 августа  2009г. № 64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</si>
</sst>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?"/>
    <numFmt numFmtId="171" formatCode="0.0"/>
    <numFmt numFmtId="172" formatCode="_-* #,##0.0_р_._-;\-* #,##0.0_р_._-;_-* &quot;-&quot;??_р_._-;_-@_-"/>
    <numFmt numFmtId="173" formatCode="#,##0.000"/>
    <numFmt numFmtId="174" formatCode="_-* #,##0.000_р_._-;\-* #,##0.000_р_._-;_-* &quot;-&quot;??_р_._-;_-@_-"/>
  </numFmts>
  <fonts count="43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color indexed="8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Arial Narrow"/>
      <family val="2"/>
    </font>
    <font>
      <i/>
      <sz val="8"/>
      <name val="Arial Narrow"/>
      <family val="2"/>
    </font>
    <font>
      <i/>
      <sz val="8"/>
      <color indexed="8"/>
      <name val="Arial Narrow"/>
      <family val="2"/>
    </font>
    <font>
      <b/>
      <sz val="8"/>
      <color indexed="61"/>
      <name val="Arial Narrow"/>
      <family val="2"/>
    </font>
    <font>
      <b/>
      <sz val="10"/>
      <color indexed="61"/>
      <name val="Arial"/>
      <family val="2"/>
    </font>
    <font>
      <sz val="10"/>
      <color indexed="61"/>
      <name val="Arial"/>
      <family val="0"/>
    </font>
    <font>
      <sz val="10"/>
      <color indexed="46"/>
      <name val="Arial"/>
      <family val="0"/>
    </font>
    <font>
      <b/>
      <u val="single"/>
      <sz val="9"/>
      <color indexed="61"/>
      <name val="Arial"/>
      <family val="2"/>
    </font>
    <font>
      <b/>
      <sz val="9"/>
      <color indexed="61"/>
      <name val="Arial"/>
      <family val="2"/>
    </font>
    <font>
      <b/>
      <sz val="8"/>
      <color indexed="20"/>
      <name val="Arial Narrow"/>
      <family val="2"/>
    </font>
    <font>
      <b/>
      <i/>
      <sz val="10"/>
      <color indexed="10"/>
      <name val="Arial"/>
      <family val="2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 horizontal="right"/>
    </xf>
    <xf numFmtId="22" fontId="9" fillId="0" borderId="0" xfId="0" applyNumberFormat="1" applyFont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172" fontId="14" fillId="0" borderId="0" xfId="6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64" fontId="8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164" fontId="0" fillId="0" borderId="0" xfId="0" applyNumberFormat="1" applyAlignment="1">
      <alignment/>
    </xf>
    <xf numFmtId="0" fontId="17" fillId="7" borderId="10" xfId="0" applyFont="1" applyFill="1" applyBorder="1" applyAlignment="1">
      <alignment horizontal="left" vertical="center" wrapText="1"/>
    </xf>
    <xf numFmtId="49" fontId="17" fillId="7" borderId="10" xfId="0" applyNumberFormat="1" applyFont="1" applyFill="1" applyBorder="1" applyAlignment="1">
      <alignment horizontal="center" vertical="center" wrapText="1"/>
    </xf>
    <xf numFmtId="164" fontId="17" fillId="7" borderId="10" xfId="0" applyNumberFormat="1" applyFont="1" applyFill="1" applyBorder="1" applyAlignment="1">
      <alignment horizontal="right" vertical="center" wrapText="1"/>
    </xf>
    <xf numFmtId="49" fontId="17" fillId="7" borderId="10" xfId="0" applyNumberFormat="1" applyFont="1" applyFill="1" applyBorder="1" applyAlignment="1">
      <alignment horizontal="left" vertical="center" wrapText="1"/>
    </xf>
    <xf numFmtId="0" fontId="17" fillId="7" borderId="10" xfId="0" applyFont="1" applyFill="1" applyBorder="1" applyAlignment="1">
      <alignment wrapText="1"/>
    </xf>
    <xf numFmtId="49" fontId="17" fillId="7" borderId="11" xfId="0" applyNumberFormat="1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/>
    </xf>
    <xf numFmtId="0" fontId="23" fillId="7" borderId="10" xfId="0" applyFont="1" applyFill="1" applyBorder="1" applyAlignment="1">
      <alignment wrapText="1"/>
    </xf>
    <xf numFmtId="49" fontId="23" fillId="7" borderId="11" xfId="0" applyNumberFormat="1" applyFont="1" applyFill="1" applyBorder="1" applyAlignment="1">
      <alignment horizontal="center" vertical="center" wrapText="1"/>
    </xf>
    <xf numFmtId="49" fontId="23" fillId="7" borderId="10" xfId="0" applyNumberFormat="1" applyFont="1" applyFill="1" applyBorder="1" applyAlignment="1">
      <alignment horizontal="center" vertical="center" wrapText="1"/>
    </xf>
    <xf numFmtId="164" fontId="23" fillId="7" borderId="10" xfId="0" applyNumberFormat="1" applyFont="1" applyFill="1" applyBorder="1" applyAlignment="1">
      <alignment horizontal="right" vertical="center" wrapText="1"/>
    </xf>
    <xf numFmtId="49" fontId="23" fillId="7" borderId="10" xfId="0" applyNumberFormat="1" applyFont="1" applyFill="1" applyBorder="1" applyAlignment="1">
      <alignment horizontal="left" vertical="center" wrapText="1"/>
    </xf>
    <xf numFmtId="4" fontId="17" fillId="7" borderId="10" xfId="0" applyNumberFormat="1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0" fontId="4" fillId="0" borderId="0" xfId="0" applyFont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3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29.28125" style="0" customWidth="1"/>
    <col min="3" max="3" width="10.140625" style="0" customWidth="1"/>
    <col min="6" max="6" width="11.28125" style="0" customWidth="1"/>
  </cols>
  <sheetData>
    <row r="1" spans="1:6" ht="12.75">
      <c r="A1" s="5"/>
      <c r="B1" s="5"/>
      <c r="C1" s="1"/>
      <c r="D1" s="1"/>
      <c r="F1" s="7" t="s">
        <v>211</v>
      </c>
    </row>
    <row r="2" spans="1:6" ht="12.75">
      <c r="A2" s="6"/>
      <c r="B2" s="3"/>
      <c r="C2" s="1"/>
      <c r="D2" s="1"/>
      <c r="E2" s="1"/>
      <c r="F2" s="7" t="s">
        <v>57</v>
      </c>
    </row>
    <row r="3" spans="1:6" ht="14.25">
      <c r="A3" s="4"/>
      <c r="B3" s="4"/>
      <c r="C3" s="2"/>
      <c r="D3" s="2"/>
      <c r="E3" s="2"/>
      <c r="F3" s="7" t="s">
        <v>152</v>
      </c>
    </row>
    <row r="4" spans="1:6" ht="14.25">
      <c r="A4" s="4"/>
      <c r="B4" s="4"/>
      <c r="C4" s="2"/>
      <c r="D4" s="2"/>
      <c r="E4" s="2"/>
      <c r="F4" s="8" t="s">
        <v>360</v>
      </c>
    </row>
    <row r="5" spans="1:6" ht="12.75">
      <c r="A5" s="1"/>
      <c r="B5" s="1"/>
      <c r="C5" s="1"/>
      <c r="D5" s="1"/>
      <c r="E5" s="1"/>
      <c r="F5" s="8"/>
    </row>
    <row r="6" spans="1:6" ht="64.5" customHeight="1">
      <c r="A6" s="69" t="s">
        <v>344</v>
      </c>
      <c r="B6" s="69"/>
      <c r="C6" s="69"/>
      <c r="D6" s="69"/>
      <c r="E6" s="69"/>
      <c r="F6" s="69"/>
    </row>
    <row r="7" spans="1:7" ht="14.25">
      <c r="A7" s="9"/>
      <c r="B7" s="9"/>
      <c r="C7" s="9"/>
      <c r="D7" s="9"/>
      <c r="E7" s="9"/>
      <c r="F7" s="9"/>
      <c r="G7" s="32"/>
    </row>
    <row r="8" spans="2:6" ht="12.75">
      <c r="B8" s="1"/>
      <c r="C8" s="1"/>
      <c r="D8" s="1"/>
      <c r="F8" s="10" t="s">
        <v>56</v>
      </c>
    </row>
    <row r="9" spans="1:6" ht="41.25" customHeight="1">
      <c r="A9" s="70" t="s">
        <v>65</v>
      </c>
      <c r="B9" s="70" t="s">
        <v>64</v>
      </c>
      <c r="C9" s="71"/>
      <c r="D9" s="71"/>
      <c r="E9" s="71"/>
      <c r="F9" s="70" t="s">
        <v>212</v>
      </c>
    </row>
    <row r="10" spans="1:6" ht="40.5" customHeight="1">
      <c r="A10" s="71"/>
      <c r="B10" s="23" t="s">
        <v>33</v>
      </c>
      <c r="C10" s="23" t="s">
        <v>34</v>
      </c>
      <c r="D10" s="23" t="s">
        <v>35</v>
      </c>
      <c r="E10" s="23" t="s">
        <v>36</v>
      </c>
      <c r="F10" s="71"/>
    </row>
    <row r="11" spans="1:8" ht="12.75">
      <c r="A11" s="25" t="s">
        <v>151</v>
      </c>
      <c r="B11" s="23"/>
      <c r="C11" s="23"/>
      <c r="D11" s="23"/>
      <c r="E11" s="23"/>
      <c r="F11" s="51">
        <f>F12+F52+F64+F78+F114+F125+F165+F186+F222+F303</f>
        <v>606677.4</v>
      </c>
      <c r="H11" s="53"/>
    </row>
    <row r="12" spans="1:7" s="45" customFormat="1" ht="12.75">
      <c r="A12" s="54" t="s">
        <v>48</v>
      </c>
      <c r="B12" s="55" t="s">
        <v>37</v>
      </c>
      <c r="C12" s="55" t="s">
        <v>66</v>
      </c>
      <c r="D12" s="55" t="s">
        <v>67</v>
      </c>
      <c r="E12" s="55" t="s">
        <v>68</v>
      </c>
      <c r="F12" s="56">
        <f>F16+F20+F23+F25+F27+F29+F33+F35+F39+F43+F46+F49+F51</f>
        <v>27725.3</v>
      </c>
      <c r="G12" s="44"/>
    </row>
    <row r="13" spans="1:6" ht="38.25">
      <c r="A13" s="14" t="s">
        <v>69</v>
      </c>
      <c r="B13" s="15" t="s">
        <v>37</v>
      </c>
      <c r="C13" s="15" t="s">
        <v>46</v>
      </c>
      <c r="D13" s="15" t="s">
        <v>67</v>
      </c>
      <c r="E13" s="15" t="s">
        <v>68</v>
      </c>
      <c r="F13" s="13">
        <f>F14</f>
        <v>919.8</v>
      </c>
    </row>
    <row r="14" spans="1:8" ht="63.75">
      <c r="A14" s="14" t="s">
        <v>74</v>
      </c>
      <c r="B14" s="15" t="s">
        <v>37</v>
      </c>
      <c r="C14" s="15" t="s">
        <v>46</v>
      </c>
      <c r="D14" s="15" t="s">
        <v>70</v>
      </c>
      <c r="E14" s="15" t="s">
        <v>68</v>
      </c>
      <c r="F14" s="13">
        <f>F15</f>
        <v>919.8</v>
      </c>
      <c r="H14" s="46"/>
    </row>
    <row r="15" spans="1:6" ht="25.5">
      <c r="A15" s="14" t="s">
        <v>153</v>
      </c>
      <c r="B15" s="15" t="s">
        <v>37</v>
      </c>
      <c r="C15" s="15" t="s">
        <v>46</v>
      </c>
      <c r="D15" s="15" t="s">
        <v>71</v>
      </c>
      <c r="E15" s="15" t="s">
        <v>68</v>
      </c>
      <c r="F15" s="13">
        <f>F16</f>
        <v>919.8</v>
      </c>
    </row>
    <row r="16" spans="1:6" ht="25.5">
      <c r="A16" s="14" t="s">
        <v>75</v>
      </c>
      <c r="B16" s="15" t="s">
        <v>72</v>
      </c>
      <c r="C16" s="15" t="s">
        <v>73</v>
      </c>
      <c r="D16" s="15" t="s">
        <v>71</v>
      </c>
      <c r="E16" s="15" t="s">
        <v>61</v>
      </c>
      <c r="F16" s="13">
        <v>919.8</v>
      </c>
    </row>
    <row r="17" spans="1:6" ht="67.5" customHeight="1">
      <c r="A17" s="14" t="s">
        <v>76</v>
      </c>
      <c r="B17" s="15" t="s">
        <v>37</v>
      </c>
      <c r="C17" s="15" t="s">
        <v>38</v>
      </c>
      <c r="D17" s="15" t="s">
        <v>67</v>
      </c>
      <c r="E17" s="15" t="s">
        <v>68</v>
      </c>
      <c r="F17" s="13">
        <f>F18</f>
        <v>976.4</v>
      </c>
    </row>
    <row r="18" spans="1:6" ht="66" customHeight="1">
      <c r="A18" s="14" t="s">
        <v>77</v>
      </c>
      <c r="B18" s="15" t="s">
        <v>37</v>
      </c>
      <c r="C18" s="15" t="s">
        <v>38</v>
      </c>
      <c r="D18" s="15" t="s">
        <v>70</v>
      </c>
      <c r="E18" s="15" t="s">
        <v>68</v>
      </c>
      <c r="F18" s="13">
        <f>SUM(F19)</f>
        <v>976.4</v>
      </c>
    </row>
    <row r="19" spans="1:6" ht="12.75">
      <c r="A19" s="14" t="s">
        <v>5</v>
      </c>
      <c r="B19" s="15" t="s">
        <v>37</v>
      </c>
      <c r="C19" s="15" t="s">
        <v>38</v>
      </c>
      <c r="D19" s="15" t="s">
        <v>78</v>
      </c>
      <c r="E19" s="15" t="s">
        <v>68</v>
      </c>
      <c r="F19" s="13">
        <f>F20</f>
        <v>976.4</v>
      </c>
    </row>
    <row r="20" spans="1:6" ht="25.5">
      <c r="A20" s="14" t="s">
        <v>75</v>
      </c>
      <c r="B20" s="19" t="s">
        <v>37</v>
      </c>
      <c r="C20" s="15" t="s">
        <v>38</v>
      </c>
      <c r="D20" s="15" t="s">
        <v>78</v>
      </c>
      <c r="E20" s="15" t="s">
        <v>61</v>
      </c>
      <c r="F20" s="13">
        <v>976.4</v>
      </c>
    </row>
    <row r="21" spans="1:6" ht="68.25" customHeight="1">
      <c r="A21" s="20" t="s">
        <v>157</v>
      </c>
      <c r="B21" s="15" t="s">
        <v>37</v>
      </c>
      <c r="C21" s="15" t="s">
        <v>39</v>
      </c>
      <c r="D21" s="15" t="s">
        <v>67</v>
      </c>
      <c r="E21" s="15" t="s">
        <v>68</v>
      </c>
      <c r="F21" s="13">
        <f>F22+F24+F28</f>
        <v>14787.6</v>
      </c>
    </row>
    <row r="22" spans="1:6" ht="63" customHeight="1">
      <c r="A22" s="14" t="s">
        <v>77</v>
      </c>
      <c r="B22" s="15" t="s">
        <v>37</v>
      </c>
      <c r="C22" s="15" t="s">
        <v>39</v>
      </c>
      <c r="D22" s="15" t="s">
        <v>78</v>
      </c>
      <c r="E22" s="15" t="s">
        <v>68</v>
      </c>
      <c r="F22" s="13">
        <f>F23+F26+F24+F28</f>
        <v>14536.5</v>
      </c>
    </row>
    <row r="23" spans="1:6" ht="25.5">
      <c r="A23" s="14" t="s">
        <v>75</v>
      </c>
      <c r="B23" s="15" t="s">
        <v>37</v>
      </c>
      <c r="C23" s="15" t="s">
        <v>39</v>
      </c>
      <c r="D23" s="15" t="s">
        <v>78</v>
      </c>
      <c r="E23" s="15" t="s">
        <v>61</v>
      </c>
      <c r="F23" s="13">
        <v>14068.4</v>
      </c>
    </row>
    <row r="24" spans="1:6" ht="32.25" customHeight="1">
      <c r="A24" s="14" t="s">
        <v>154</v>
      </c>
      <c r="B24" s="15" t="s">
        <v>37</v>
      </c>
      <c r="C24" s="15" t="s">
        <v>39</v>
      </c>
      <c r="D24" s="15" t="s">
        <v>238</v>
      </c>
      <c r="E24" s="15" t="s">
        <v>68</v>
      </c>
      <c r="F24" s="13">
        <f>F25</f>
        <v>208.3</v>
      </c>
    </row>
    <row r="25" spans="1:6" ht="25.5">
      <c r="A25" s="14" t="s">
        <v>75</v>
      </c>
      <c r="B25" s="15" t="s">
        <v>37</v>
      </c>
      <c r="C25" s="15" t="s">
        <v>39</v>
      </c>
      <c r="D25" s="15" t="s">
        <v>238</v>
      </c>
      <c r="E25" s="15" t="s">
        <v>61</v>
      </c>
      <c r="F25" s="13">
        <v>208.3</v>
      </c>
    </row>
    <row r="26" spans="1:6" ht="63.75">
      <c r="A26" s="14" t="s">
        <v>347</v>
      </c>
      <c r="B26" s="15" t="s">
        <v>37</v>
      </c>
      <c r="C26" s="15" t="s">
        <v>39</v>
      </c>
      <c r="D26" s="15" t="s">
        <v>350</v>
      </c>
      <c r="E26" s="15" t="s">
        <v>68</v>
      </c>
      <c r="F26" s="13">
        <f>F27</f>
        <v>217</v>
      </c>
    </row>
    <row r="27" spans="1:6" ht="25.5">
      <c r="A27" s="22" t="s">
        <v>88</v>
      </c>
      <c r="B27" s="15" t="s">
        <v>37</v>
      </c>
      <c r="C27" s="15" t="s">
        <v>39</v>
      </c>
      <c r="D27" s="15" t="s">
        <v>350</v>
      </c>
      <c r="E27" s="15" t="s">
        <v>86</v>
      </c>
      <c r="F27" s="13">
        <v>217</v>
      </c>
    </row>
    <row r="28" spans="1:6" ht="51">
      <c r="A28" s="14" t="s">
        <v>155</v>
      </c>
      <c r="B28" s="15" t="s">
        <v>37</v>
      </c>
      <c r="C28" s="15" t="s">
        <v>39</v>
      </c>
      <c r="D28" s="15" t="s">
        <v>239</v>
      </c>
      <c r="E28" s="15" t="s">
        <v>68</v>
      </c>
      <c r="F28" s="13">
        <f>F29</f>
        <v>42.8</v>
      </c>
    </row>
    <row r="29" spans="1:6" ht="25.5">
      <c r="A29" s="14" t="s">
        <v>75</v>
      </c>
      <c r="B29" s="15" t="s">
        <v>37</v>
      </c>
      <c r="C29" s="15" t="s">
        <v>39</v>
      </c>
      <c r="D29" s="15" t="s">
        <v>239</v>
      </c>
      <c r="E29" s="15" t="s">
        <v>61</v>
      </c>
      <c r="F29" s="13">
        <v>42.8</v>
      </c>
    </row>
    <row r="30" spans="1:6" ht="51">
      <c r="A30" s="20" t="s">
        <v>79</v>
      </c>
      <c r="B30" s="15" t="s">
        <v>37</v>
      </c>
      <c r="C30" s="15" t="s">
        <v>47</v>
      </c>
      <c r="D30" s="15" t="s">
        <v>67</v>
      </c>
      <c r="E30" s="15" t="s">
        <v>68</v>
      </c>
      <c r="F30" s="13">
        <f>F31</f>
        <v>6088.5</v>
      </c>
    </row>
    <row r="31" spans="1:6" ht="62.25" customHeight="1">
      <c r="A31" s="14" t="s">
        <v>77</v>
      </c>
      <c r="B31" s="15" t="s">
        <v>37</v>
      </c>
      <c r="C31" s="15" t="s">
        <v>47</v>
      </c>
      <c r="D31" s="15" t="s">
        <v>70</v>
      </c>
      <c r="E31" s="15" t="s">
        <v>68</v>
      </c>
      <c r="F31" s="13">
        <f>F32</f>
        <v>6088.5</v>
      </c>
    </row>
    <row r="32" spans="1:6" ht="12.75">
      <c r="A32" s="14" t="s">
        <v>5</v>
      </c>
      <c r="B32" s="15" t="s">
        <v>37</v>
      </c>
      <c r="C32" s="15" t="s">
        <v>47</v>
      </c>
      <c r="D32" s="15" t="s">
        <v>78</v>
      </c>
      <c r="E32" s="15" t="s">
        <v>68</v>
      </c>
      <c r="F32" s="13">
        <f>F34+F33</f>
        <v>6088.5</v>
      </c>
    </row>
    <row r="33" spans="1:6" ht="25.5">
      <c r="A33" s="14" t="s">
        <v>75</v>
      </c>
      <c r="B33" s="15" t="s">
        <v>37</v>
      </c>
      <c r="C33" s="15" t="s">
        <v>47</v>
      </c>
      <c r="D33" s="15" t="s">
        <v>78</v>
      </c>
      <c r="E33" s="15" t="s">
        <v>61</v>
      </c>
      <c r="F33" s="13">
        <v>65.3</v>
      </c>
    </row>
    <row r="34" spans="1:6" ht="38.25">
      <c r="A34" s="14" t="s">
        <v>156</v>
      </c>
      <c r="B34" s="15" t="s">
        <v>37</v>
      </c>
      <c r="C34" s="15" t="s">
        <v>47</v>
      </c>
      <c r="D34" s="15" t="s">
        <v>240</v>
      </c>
      <c r="E34" s="15" t="s">
        <v>68</v>
      </c>
      <c r="F34" s="13">
        <f>F35</f>
        <v>6023.2</v>
      </c>
    </row>
    <row r="35" spans="1:6" ht="25.5">
      <c r="A35" s="14" t="s">
        <v>75</v>
      </c>
      <c r="B35" s="15" t="s">
        <v>37</v>
      </c>
      <c r="C35" s="15" t="s">
        <v>47</v>
      </c>
      <c r="D35" s="15" t="s">
        <v>240</v>
      </c>
      <c r="E35" s="15" t="s">
        <v>61</v>
      </c>
      <c r="F35" s="13">
        <v>6023.2</v>
      </c>
    </row>
    <row r="36" spans="1:6" ht="25.5">
      <c r="A36" s="14" t="s">
        <v>351</v>
      </c>
      <c r="B36" s="15" t="s">
        <v>37</v>
      </c>
      <c r="C36" s="15" t="s">
        <v>45</v>
      </c>
      <c r="D36" s="15" t="s">
        <v>67</v>
      </c>
      <c r="E36" s="15" t="s">
        <v>68</v>
      </c>
      <c r="F36" s="13">
        <f>F37</f>
        <v>200</v>
      </c>
    </row>
    <row r="37" spans="1:6" ht="25.5">
      <c r="A37" s="14" t="s">
        <v>353</v>
      </c>
      <c r="B37" s="15" t="s">
        <v>37</v>
      </c>
      <c r="C37" s="15" t="s">
        <v>45</v>
      </c>
      <c r="D37" s="15" t="s">
        <v>352</v>
      </c>
      <c r="E37" s="15" t="s">
        <v>68</v>
      </c>
      <c r="F37" s="13">
        <f>F38</f>
        <v>200</v>
      </c>
    </row>
    <row r="38" spans="1:6" ht="25.5">
      <c r="A38" s="14" t="s">
        <v>355</v>
      </c>
      <c r="B38" s="15" t="s">
        <v>37</v>
      </c>
      <c r="C38" s="15" t="s">
        <v>45</v>
      </c>
      <c r="D38" s="15" t="s">
        <v>354</v>
      </c>
      <c r="E38" s="15" t="s">
        <v>68</v>
      </c>
      <c r="F38" s="13">
        <f>F39</f>
        <v>200</v>
      </c>
    </row>
    <row r="39" spans="1:6" ht="25.5">
      <c r="A39" s="14" t="s">
        <v>75</v>
      </c>
      <c r="B39" s="15" t="s">
        <v>37</v>
      </c>
      <c r="C39" s="15" t="s">
        <v>45</v>
      </c>
      <c r="D39" s="15" t="s">
        <v>354</v>
      </c>
      <c r="E39" s="15" t="s">
        <v>61</v>
      </c>
      <c r="F39" s="13">
        <v>200</v>
      </c>
    </row>
    <row r="40" spans="1:6" ht="12.75">
      <c r="A40" s="14" t="s">
        <v>6</v>
      </c>
      <c r="B40" s="15" t="s">
        <v>37</v>
      </c>
      <c r="C40" s="15" t="s">
        <v>80</v>
      </c>
      <c r="D40" s="15" t="s">
        <v>67</v>
      </c>
      <c r="E40" s="15" t="s">
        <v>68</v>
      </c>
      <c r="F40" s="13">
        <f>F41</f>
        <v>23.4</v>
      </c>
    </row>
    <row r="41" spans="1:6" ht="12.75">
      <c r="A41" s="14" t="s">
        <v>6</v>
      </c>
      <c r="B41" s="15" t="s">
        <v>37</v>
      </c>
      <c r="C41" s="15" t="s">
        <v>80</v>
      </c>
      <c r="D41" s="15" t="s">
        <v>81</v>
      </c>
      <c r="E41" s="15" t="s">
        <v>68</v>
      </c>
      <c r="F41" s="13">
        <f>F42</f>
        <v>23.4</v>
      </c>
    </row>
    <row r="42" spans="1:6" ht="25.5">
      <c r="A42" s="14" t="s">
        <v>158</v>
      </c>
      <c r="B42" s="15" t="s">
        <v>37</v>
      </c>
      <c r="C42" s="15" t="s">
        <v>80</v>
      </c>
      <c r="D42" s="15" t="s">
        <v>83</v>
      </c>
      <c r="E42" s="15" t="s">
        <v>68</v>
      </c>
      <c r="F42" s="13">
        <f>F43</f>
        <v>23.4</v>
      </c>
    </row>
    <row r="43" spans="1:6" ht="13.5">
      <c r="A43" s="20" t="s">
        <v>82</v>
      </c>
      <c r="B43" s="15" t="s">
        <v>37</v>
      </c>
      <c r="C43" s="15" t="s">
        <v>80</v>
      </c>
      <c r="D43" s="15" t="s">
        <v>83</v>
      </c>
      <c r="E43" s="15" t="s">
        <v>84</v>
      </c>
      <c r="F43" s="13">
        <v>23.4</v>
      </c>
    </row>
    <row r="44" spans="1:6" ht="12.75">
      <c r="A44" s="14" t="s">
        <v>7</v>
      </c>
      <c r="B44" s="15" t="s">
        <v>37</v>
      </c>
      <c r="C44" s="15" t="s">
        <v>85</v>
      </c>
      <c r="D44" s="15" t="s">
        <v>67</v>
      </c>
      <c r="E44" s="15" t="s">
        <v>68</v>
      </c>
      <c r="F44" s="13">
        <f>SUM(F45,F47,F50)</f>
        <v>4980.7</v>
      </c>
    </row>
    <row r="45" spans="1:6" ht="25.5">
      <c r="A45" s="14" t="s">
        <v>62</v>
      </c>
      <c r="B45" s="15" t="s">
        <v>37</v>
      </c>
      <c r="C45" s="15" t="s">
        <v>85</v>
      </c>
      <c r="D45" s="15" t="s">
        <v>87</v>
      </c>
      <c r="E45" s="15" t="s">
        <v>68</v>
      </c>
      <c r="F45" s="13">
        <f>F46</f>
        <v>1564.9</v>
      </c>
    </row>
    <row r="46" spans="1:6" ht="25.5">
      <c r="A46" s="14" t="s">
        <v>75</v>
      </c>
      <c r="B46" s="19" t="s">
        <v>37</v>
      </c>
      <c r="C46" s="15" t="s">
        <v>85</v>
      </c>
      <c r="D46" s="15" t="s">
        <v>87</v>
      </c>
      <c r="E46" s="15" t="s">
        <v>61</v>
      </c>
      <c r="F46" s="13">
        <v>1564.9</v>
      </c>
    </row>
    <row r="47" spans="1:6" ht="63.75">
      <c r="A47" s="14" t="s">
        <v>77</v>
      </c>
      <c r="B47" s="19" t="s">
        <v>72</v>
      </c>
      <c r="C47" s="15" t="s">
        <v>85</v>
      </c>
      <c r="D47" s="15" t="s">
        <v>70</v>
      </c>
      <c r="E47" s="15" t="s">
        <v>68</v>
      </c>
      <c r="F47" s="13">
        <f>F48</f>
        <v>1921.4</v>
      </c>
    </row>
    <row r="48" spans="1:6" ht="12.75">
      <c r="A48" s="14" t="s">
        <v>5</v>
      </c>
      <c r="B48" s="19" t="s">
        <v>37</v>
      </c>
      <c r="C48" s="15" t="s">
        <v>85</v>
      </c>
      <c r="D48" s="15" t="s">
        <v>78</v>
      </c>
      <c r="E48" s="15" t="s">
        <v>68</v>
      </c>
      <c r="F48" s="13">
        <f>F49</f>
        <v>1921.4</v>
      </c>
    </row>
    <row r="49" spans="1:6" ht="25.5">
      <c r="A49" s="14" t="s">
        <v>75</v>
      </c>
      <c r="B49" s="19" t="s">
        <v>37</v>
      </c>
      <c r="C49" s="15" t="s">
        <v>85</v>
      </c>
      <c r="D49" s="15" t="s">
        <v>78</v>
      </c>
      <c r="E49" s="15" t="s">
        <v>61</v>
      </c>
      <c r="F49" s="13">
        <v>1921.4</v>
      </c>
    </row>
    <row r="50" spans="1:6" ht="25.5">
      <c r="A50" s="14" t="s">
        <v>241</v>
      </c>
      <c r="B50" s="19" t="s">
        <v>72</v>
      </c>
      <c r="C50" s="15" t="s">
        <v>85</v>
      </c>
      <c r="D50" s="15" t="s">
        <v>242</v>
      </c>
      <c r="E50" s="15" t="s">
        <v>68</v>
      </c>
      <c r="F50" s="13">
        <f>F51</f>
        <v>1494.4</v>
      </c>
    </row>
    <row r="51" spans="1:6" ht="25.5">
      <c r="A51" s="14" t="s">
        <v>75</v>
      </c>
      <c r="B51" s="19" t="s">
        <v>37</v>
      </c>
      <c r="C51" s="15" t="s">
        <v>85</v>
      </c>
      <c r="D51" s="15" t="s">
        <v>242</v>
      </c>
      <c r="E51" s="15" t="s">
        <v>61</v>
      </c>
      <c r="F51" s="13">
        <v>1494.4</v>
      </c>
    </row>
    <row r="52" spans="1:7" s="45" customFormat="1" ht="24.75" customHeight="1">
      <c r="A52" s="57" t="s">
        <v>50</v>
      </c>
      <c r="B52" s="55" t="s">
        <v>38</v>
      </c>
      <c r="C52" s="55" t="s">
        <v>66</v>
      </c>
      <c r="D52" s="55" t="s">
        <v>67</v>
      </c>
      <c r="E52" s="55" t="s">
        <v>68</v>
      </c>
      <c r="F52" s="56">
        <f>SUM(F53)</f>
        <v>8963.8</v>
      </c>
      <c r="G52" s="44"/>
    </row>
    <row r="53" spans="1:6" ht="12.75">
      <c r="A53" s="14" t="s">
        <v>9</v>
      </c>
      <c r="B53" s="15" t="s">
        <v>38</v>
      </c>
      <c r="C53" s="15" t="s">
        <v>46</v>
      </c>
      <c r="D53" s="15" t="s">
        <v>67</v>
      </c>
      <c r="E53" s="15" t="s">
        <v>68</v>
      </c>
      <c r="F53" s="13">
        <f>SUM(F54)</f>
        <v>8963.8</v>
      </c>
    </row>
    <row r="54" spans="1:6" ht="27" customHeight="1">
      <c r="A54" s="14" t="s">
        <v>10</v>
      </c>
      <c r="B54" s="15" t="s">
        <v>38</v>
      </c>
      <c r="C54" s="15" t="s">
        <v>46</v>
      </c>
      <c r="D54" s="15" t="s">
        <v>89</v>
      </c>
      <c r="E54" s="15" t="s">
        <v>68</v>
      </c>
      <c r="F54" s="13">
        <f>SUM(F55,F57,F59,F61,F62,F63)</f>
        <v>8963.8</v>
      </c>
    </row>
    <row r="55" spans="1:6" ht="83.25" customHeight="1">
      <c r="A55" s="14" t="s">
        <v>90</v>
      </c>
      <c r="B55" s="15" t="s">
        <v>38</v>
      </c>
      <c r="C55" s="15" t="s">
        <v>46</v>
      </c>
      <c r="D55" s="15" t="s">
        <v>91</v>
      </c>
      <c r="E55" s="15" t="s">
        <v>68</v>
      </c>
      <c r="F55" s="13">
        <f>F56</f>
        <v>2251</v>
      </c>
    </row>
    <row r="56" spans="1:6" ht="56.25" customHeight="1">
      <c r="A56" s="14" t="s">
        <v>92</v>
      </c>
      <c r="B56" s="15" t="s">
        <v>38</v>
      </c>
      <c r="C56" s="15" t="s">
        <v>46</v>
      </c>
      <c r="D56" s="15" t="s">
        <v>91</v>
      </c>
      <c r="E56" s="15" t="s">
        <v>93</v>
      </c>
      <c r="F56" s="13">
        <v>2251</v>
      </c>
    </row>
    <row r="57" spans="1:6" ht="12.75">
      <c r="A57" s="14" t="s">
        <v>94</v>
      </c>
      <c r="B57" s="15" t="s">
        <v>38</v>
      </c>
      <c r="C57" s="15" t="s">
        <v>46</v>
      </c>
      <c r="D57" s="15" t="s">
        <v>95</v>
      </c>
      <c r="E57" s="15" t="s">
        <v>68</v>
      </c>
      <c r="F57" s="13">
        <f>F58</f>
        <v>5392.3</v>
      </c>
    </row>
    <row r="58" spans="1:6" ht="50.25" customHeight="1">
      <c r="A58" s="14" t="s">
        <v>92</v>
      </c>
      <c r="B58" s="15" t="s">
        <v>38</v>
      </c>
      <c r="C58" s="15" t="s">
        <v>46</v>
      </c>
      <c r="D58" s="15" t="s">
        <v>95</v>
      </c>
      <c r="E58" s="15" t="s">
        <v>93</v>
      </c>
      <c r="F58" s="13">
        <v>5392.3</v>
      </c>
    </row>
    <row r="59" spans="1:6" ht="46.5" customHeight="1">
      <c r="A59" s="14" t="s">
        <v>215</v>
      </c>
      <c r="B59" s="15" t="s">
        <v>38</v>
      </c>
      <c r="C59" s="15" t="s">
        <v>46</v>
      </c>
      <c r="D59" s="15" t="s">
        <v>214</v>
      </c>
      <c r="E59" s="15" t="s">
        <v>68</v>
      </c>
      <c r="F59" s="13">
        <f>F60</f>
        <v>1194.1</v>
      </c>
    </row>
    <row r="60" spans="1:6" ht="46.5" customHeight="1">
      <c r="A60" s="14" t="s">
        <v>92</v>
      </c>
      <c r="B60" s="15" t="s">
        <v>38</v>
      </c>
      <c r="C60" s="15" t="s">
        <v>46</v>
      </c>
      <c r="D60" s="15" t="s">
        <v>214</v>
      </c>
      <c r="E60" s="15" t="s">
        <v>93</v>
      </c>
      <c r="F60" s="13">
        <v>1194.1</v>
      </c>
    </row>
    <row r="61" spans="1:6" ht="34.5" customHeight="1">
      <c r="A61" s="14" t="s">
        <v>243</v>
      </c>
      <c r="B61" s="19" t="s">
        <v>38</v>
      </c>
      <c r="C61" s="15" t="s">
        <v>46</v>
      </c>
      <c r="D61" s="15" t="s">
        <v>244</v>
      </c>
      <c r="E61" s="15" t="s">
        <v>93</v>
      </c>
      <c r="F61" s="13">
        <v>20.6</v>
      </c>
    </row>
    <row r="62" spans="1:6" ht="16.5" customHeight="1">
      <c r="A62" s="14" t="s">
        <v>245</v>
      </c>
      <c r="B62" s="19" t="s">
        <v>38</v>
      </c>
      <c r="C62" s="15" t="s">
        <v>46</v>
      </c>
      <c r="D62" s="15" t="s">
        <v>246</v>
      </c>
      <c r="E62" s="15" t="s">
        <v>93</v>
      </c>
      <c r="F62" s="13">
        <v>2.4</v>
      </c>
    </row>
    <row r="63" spans="1:6" ht="46.5" customHeight="1">
      <c r="A63" s="14" t="s">
        <v>247</v>
      </c>
      <c r="B63" s="19" t="s">
        <v>38</v>
      </c>
      <c r="C63" s="15" t="s">
        <v>46</v>
      </c>
      <c r="D63" s="15" t="s">
        <v>248</v>
      </c>
      <c r="E63" s="15" t="s">
        <v>93</v>
      </c>
      <c r="F63" s="13">
        <v>103.4</v>
      </c>
    </row>
    <row r="64" spans="1:6" s="45" customFormat="1" ht="13.5">
      <c r="A64" s="58" t="s">
        <v>49</v>
      </c>
      <c r="B64" s="59" t="s">
        <v>39</v>
      </c>
      <c r="C64" s="55" t="s">
        <v>66</v>
      </c>
      <c r="D64" s="55" t="s">
        <v>98</v>
      </c>
      <c r="E64" s="55" t="s">
        <v>68</v>
      </c>
      <c r="F64" s="56">
        <f>F68+F70+F74+F77</f>
        <v>6375</v>
      </c>
    </row>
    <row r="65" spans="1:6" ht="13.5">
      <c r="A65" s="20" t="s">
        <v>60</v>
      </c>
      <c r="B65" s="19" t="s">
        <v>39</v>
      </c>
      <c r="C65" s="15" t="s">
        <v>40</v>
      </c>
      <c r="D65" s="15" t="s">
        <v>67</v>
      </c>
      <c r="E65" s="15" t="s">
        <v>68</v>
      </c>
      <c r="F65" s="13">
        <f>SUM(F66)</f>
        <v>2351.2</v>
      </c>
    </row>
    <row r="66" spans="1:6" ht="63" customHeight="1">
      <c r="A66" s="20" t="s">
        <v>77</v>
      </c>
      <c r="B66" s="19" t="s">
        <v>39</v>
      </c>
      <c r="C66" s="15" t="s">
        <v>40</v>
      </c>
      <c r="D66" s="15" t="s">
        <v>70</v>
      </c>
      <c r="E66" s="15" t="s">
        <v>68</v>
      </c>
      <c r="F66" s="13">
        <f>F67+F69</f>
        <v>2351.2</v>
      </c>
    </row>
    <row r="67" spans="1:6" ht="13.5">
      <c r="A67" s="20" t="s">
        <v>5</v>
      </c>
      <c r="B67" s="19" t="s">
        <v>39</v>
      </c>
      <c r="C67" s="15" t="s">
        <v>40</v>
      </c>
      <c r="D67" s="15" t="s">
        <v>78</v>
      </c>
      <c r="E67" s="15" t="s">
        <v>68</v>
      </c>
      <c r="F67" s="13">
        <f>F68</f>
        <v>160.7</v>
      </c>
    </row>
    <row r="68" spans="1:6" ht="25.5">
      <c r="A68" s="20" t="s">
        <v>75</v>
      </c>
      <c r="B68" s="19" t="s">
        <v>39</v>
      </c>
      <c r="C68" s="15" t="s">
        <v>40</v>
      </c>
      <c r="D68" s="15" t="s">
        <v>78</v>
      </c>
      <c r="E68" s="15" t="s">
        <v>61</v>
      </c>
      <c r="F68" s="13">
        <v>160.7</v>
      </c>
    </row>
    <row r="69" spans="1:6" ht="51">
      <c r="A69" s="14" t="s">
        <v>164</v>
      </c>
      <c r="B69" s="15" t="s">
        <v>39</v>
      </c>
      <c r="C69" s="15" t="s">
        <v>40</v>
      </c>
      <c r="D69" s="15" t="s">
        <v>233</v>
      </c>
      <c r="E69" s="15" t="s">
        <v>68</v>
      </c>
      <c r="F69" s="13">
        <f>F70</f>
        <v>2190.5</v>
      </c>
    </row>
    <row r="70" spans="1:6" ht="25.5">
      <c r="A70" s="20" t="s">
        <v>75</v>
      </c>
      <c r="B70" s="19" t="s">
        <v>39</v>
      </c>
      <c r="C70" s="15" t="s">
        <v>40</v>
      </c>
      <c r="D70" s="15" t="s">
        <v>233</v>
      </c>
      <c r="E70" s="15" t="s">
        <v>61</v>
      </c>
      <c r="F70" s="13">
        <v>2190.5</v>
      </c>
    </row>
    <row r="71" spans="1:6" ht="12.75">
      <c r="A71" s="14" t="s">
        <v>11</v>
      </c>
      <c r="B71" s="15" t="s">
        <v>39</v>
      </c>
      <c r="C71" s="15" t="s">
        <v>42</v>
      </c>
      <c r="D71" s="15" t="s">
        <v>67</v>
      </c>
      <c r="E71" s="15" t="s">
        <v>68</v>
      </c>
      <c r="F71" s="13">
        <f>F72</f>
        <v>1503</v>
      </c>
    </row>
    <row r="72" spans="1:6" ht="12.75">
      <c r="A72" s="14" t="s">
        <v>99</v>
      </c>
      <c r="B72" s="15" t="s">
        <v>39</v>
      </c>
      <c r="C72" s="15" t="s">
        <v>42</v>
      </c>
      <c r="D72" s="15" t="s">
        <v>102</v>
      </c>
      <c r="E72" s="15" t="s">
        <v>68</v>
      </c>
      <c r="F72" s="13">
        <f>F73</f>
        <v>1503</v>
      </c>
    </row>
    <row r="73" spans="1:6" ht="25.5">
      <c r="A73" s="14" t="s">
        <v>103</v>
      </c>
      <c r="B73" s="15" t="s">
        <v>39</v>
      </c>
      <c r="C73" s="15" t="s">
        <v>42</v>
      </c>
      <c r="D73" s="15" t="s">
        <v>100</v>
      </c>
      <c r="E73" s="15" t="s">
        <v>68</v>
      </c>
      <c r="F73" s="13">
        <f>F74</f>
        <v>1503</v>
      </c>
    </row>
    <row r="74" spans="1:6" ht="13.5">
      <c r="A74" s="26" t="s">
        <v>104</v>
      </c>
      <c r="B74" s="15" t="s">
        <v>39</v>
      </c>
      <c r="C74" s="15" t="s">
        <v>42</v>
      </c>
      <c r="D74" s="15" t="s">
        <v>100</v>
      </c>
      <c r="E74" s="15" t="s">
        <v>101</v>
      </c>
      <c r="F74" s="13">
        <v>1503</v>
      </c>
    </row>
    <row r="75" spans="1:6" ht="13.5">
      <c r="A75" s="26" t="s">
        <v>237</v>
      </c>
      <c r="B75" s="19" t="s">
        <v>39</v>
      </c>
      <c r="C75" s="15" t="s">
        <v>80</v>
      </c>
      <c r="D75" s="15" t="s">
        <v>67</v>
      </c>
      <c r="E75" s="15" t="s">
        <v>68</v>
      </c>
      <c r="F75" s="13">
        <f>F76</f>
        <v>2520.8</v>
      </c>
    </row>
    <row r="76" spans="1:6" ht="13.5">
      <c r="A76" s="20" t="s">
        <v>5</v>
      </c>
      <c r="B76" s="19" t="s">
        <v>39</v>
      </c>
      <c r="C76" s="15" t="s">
        <v>80</v>
      </c>
      <c r="D76" s="15" t="s">
        <v>78</v>
      </c>
      <c r="E76" s="15" t="s">
        <v>68</v>
      </c>
      <c r="F76" s="13">
        <f>F77</f>
        <v>2520.8</v>
      </c>
    </row>
    <row r="77" spans="1:6" ht="25.5">
      <c r="A77" s="20" t="s">
        <v>75</v>
      </c>
      <c r="B77" s="19" t="s">
        <v>39</v>
      </c>
      <c r="C77" s="15" t="s">
        <v>80</v>
      </c>
      <c r="D77" s="15" t="s">
        <v>78</v>
      </c>
      <c r="E77" s="15" t="s">
        <v>61</v>
      </c>
      <c r="F77" s="13">
        <v>2520.8</v>
      </c>
    </row>
    <row r="78" spans="1:6" ht="12.75">
      <c r="A78" s="57" t="s">
        <v>51</v>
      </c>
      <c r="B78" s="55" t="s">
        <v>40</v>
      </c>
      <c r="C78" s="55" t="s">
        <v>66</v>
      </c>
      <c r="D78" s="55" t="s">
        <v>67</v>
      </c>
      <c r="E78" s="55" t="s">
        <v>68</v>
      </c>
      <c r="F78" s="56">
        <f>F81+F83+F85+F87+F89+F91+F95+F96+F98+F99+F103+F105+F109+F111+F113</f>
        <v>90154.2</v>
      </c>
    </row>
    <row r="79" spans="1:6" ht="13.5">
      <c r="A79" s="24" t="s">
        <v>12</v>
      </c>
      <c r="B79" s="15" t="s">
        <v>40</v>
      </c>
      <c r="C79" s="15" t="s">
        <v>37</v>
      </c>
      <c r="D79" s="15" t="s">
        <v>67</v>
      </c>
      <c r="E79" s="15" t="s">
        <v>68</v>
      </c>
      <c r="F79" s="13">
        <f>F80+F82+F84+F86+F88+F90</f>
        <v>69180.5</v>
      </c>
    </row>
    <row r="80" spans="1:6" ht="89.25">
      <c r="A80" s="24" t="s">
        <v>249</v>
      </c>
      <c r="B80" s="15" t="s">
        <v>40</v>
      </c>
      <c r="C80" s="15" t="s">
        <v>37</v>
      </c>
      <c r="D80" s="15" t="s">
        <v>250</v>
      </c>
      <c r="E80" s="15" t="s">
        <v>68</v>
      </c>
      <c r="F80" s="13">
        <f>F81</f>
        <v>33657</v>
      </c>
    </row>
    <row r="81" spans="1:6" ht="13.5">
      <c r="A81" s="26" t="s">
        <v>104</v>
      </c>
      <c r="B81" s="15" t="s">
        <v>40</v>
      </c>
      <c r="C81" s="15" t="s">
        <v>37</v>
      </c>
      <c r="D81" s="15" t="s">
        <v>250</v>
      </c>
      <c r="E81" s="15" t="s">
        <v>101</v>
      </c>
      <c r="F81" s="13">
        <v>33657</v>
      </c>
    </row>
    <row r="82" spans="1:6" ht="42" customHeight="1">
      <c r="A82" s="24" t="s">
        <v>251</v>
      </c>
      <c r="B82" s="15" t="s">
        <v>40</v>
      </c>
      <c r="C82" s="15" t="s">
        <v>37</v>
      </c>
      <c r="D82" s="15" t="s">
        <v>252</v>
      </c>
      <c r="E82" s="15" t="s">
        <v>68</v>
      </c>
      <c r="F82" s="13">
        <f>F83</f>
        <v>195.6</v>
      </c>
    </row>
    <row r="83" spans="1:6" ht="13.5">
      <c r="A83" s="26" t="s">
        <v>104</v>
      </c>
      <c r="B83" s="15" t="s">
        <v>40</v>
      </c>
      <c r="C83" s="15" t="s">
        <v>37</v>
      </c>
      <c r="D83" s="15" t="s">
        <v>252</v>
      </c>
      <c r="E83" s="15" t="s">
        <v>101</v>
      </c>
      <c r="F83" s="13">
        <v>195.6</v>
      </c>
    </row>
    <row r="84" spans="1:6" ht="42" customHeight="1">
      <c r="A84" s="24" t="s">
        <v>251</v>
      </c>
      <c r="B84" s="15" t="s">
        <v>40</v>
      </c>
      <c r="C84" s="15" t="s">
        <v>37</v>
      </c>
      <c r="D84" s="15" t="s">
        <v>252</v>
      </c>
      <c r="E84" s="15" t="s">
        <v>68</v>
      </c>
      <c r="F84" s="13">
        <f>F85</f>
        <v>3194.1</v>
      </c>
    </row>
    <row r="85" spans="1:6" ht="38.25">
      <c r="A85" s="24" t="s">
        <v>253</v>
      </c>
      <c r="B85" s="15" t="s">
        <v>40</v>
      </c>
      <c r="C85" s="15" t="s">
        <v>37</v>
      </c>
      <c r="D85" s="15" t="s">
        <v>252</v>
      </c>
      <c r="E85" s="15" t="s">
        <v>184</v>
      </c>
      <c r="F85" s="13">
        <v>3194.1</v>
      </c>
    </row>
    <row r="86" spans="1:6" ht="38.25">
      <c r="A86" s="24" t="s">
        <v>258</v>
      </c>
      <c r="B86" s="15" t="s">
        <v>105</v>
      </c>
      <c r="C86" s="15" t="s">
        <v>37</v>
      </c>
      <c r="D86" s="15" t="s">
        <v>259</v>
      </c>
      <c r="E86" s="15" t="s">
        <v>68</v>
      </c>
      <c r="F86" s="13">
        <f>F87</f>
        <v>2136.1</v>
      </c>
    </row>
    <row r="87" spans="1:6" ht="13.5">
      <c r="A87" s="24" t="s">
        <v>260</v>
      </c>
      <c r="B87" s="15" t="s">
        <v>105</v>
      </c>
      <c r="C87" s="15" t="s">
        <v>37</v>
      </c>
      <c r="D87" s="15" t="s">
        <v>259</v>
      </c>
      <c r="E87" s="15" t="s">
        <v>257</v>
      </c>
      <c r="F87" s="13">
        <v>2136.1</v>
      </c>
    </row>
    <row r="88" spans="1:6" ht="25.5">
      <c r="A88" s="24" t="s">
        <v>254</v>
      </c>
      <c r="B88" s="15" t="s">
        <v>105</v>
      </c>
      <c r="C88" s="15" t="s">
        <v>37</v>
      </c>
      <c r="D88" s="15" t="s">
        <v>255</v>
      </c>
      <c r="E88" s="15" t="s">
        <v>68</v>
      </c>
      <c r="F88" s="13">
        <f>F89</f>
        <v>166.7</v>
      </c>
    </row>
    <row r="89" spans="1:6" ht="25.5">
      <c r="A89" s="24" t="s">
        <v>75</v>
      </c>
      <c r="B89" s="15" t="s">
        <v>105</v>
      </c>
      <c r="C89" s="15" t="s">
        <v>37</v>
      </c>
      <c r="D89" s="15" t="s">
        <v>255</v>
      </c>
      <c r="E89" s="15" t="s">
        <v>61</v>
      </c>
      <c r="F89" s="13">
        <v>166.7</v>
      </c>
    </row>
    <row r="90" spans="1:6" ht="63.75">
      <c r="A90" s="24" t="s">
        <v>261</v>
      </c>
      <c r="B90" s="15" t="s">
        <v>40</v>
      </c>
      <c r="C90" s="15" t="s">
        <v>37</v>
      </c>
      <c r="D90" s="15" t="s">
        <v>262</v>
      </c>
      <c r="E90" s="15" t="s">
        <v>68</v>
      </c>
      <c r="F90" s="13">
        <f>F91</f>
        <v>29831</v>
      </c>
    </row>
    <row r="91" spans="1:6" ht="13.5">
      <c r="A91" s="24" t="s">
        <v>260</v>
      </c>
      <c r="B91" s="15" t="s">
        <v>40</v>
      </c>
      <c r="C91" s="15" t="s">
        <v>37</v>
      </c>
      <c r="D91" s="15" t="s">
        <v>262</v>
      </c>
      <c r="E91" s="15" t="s">
        <v>257</v>
      </c>
      <c r="F91" s="13">
        <v>29831</v>
      </c>
    </row>
    <row r="92" spans="1:6" ht="12.75">
      <c r="A92" s="14" t="s">
        <v>13</v>
      </c>
      <c r="B92" s="15" t="s">
        <v>40</v>
      </c>
      <c r="C92" s="15" t="s">
        <v>46</v>
      </c>
      <c r="D92" s="15" t="s">
        <v>67</v>
      </c>
      <c r="E92" s="15" t="s">
        <v>68</v>
      </c>
      <c r="F92" s="13">
        <f>F93+F97</f>
        <v>13747.6</v>
      </c>
    </row>
    <row r="93" spans="1:6" ht="15" customHeight="1">
      <c r="A93" s="20" t="s">
        <v>196</v>
      </c>
      <c r="B93" s="19" t="s">
        <v>40</v>
      </c>
      <c r="C93" s="15" t="s">
        <v>46</v>
      </c>
      <c r="D93" s="15" t="s">
        <v>197</v>
      </c>
      <c r="E93" s="15" t="s">
        <v>68</v>
      </c>
      <c r="F93" s="13">
        <f>F95+F96</f>
        <v>12627.7</v>
      </c>
    </row>
    <row r="94" spans="1:6" ht="25.5">
      <c r="A94" s="20" t="s">
        <v>236</v>
      </c>
      <c r="B94" s="19" t="s">
        <v>40</v>
      </c>
      <c r="C94" s="15" t="s">
        <v>46</v>
      </c>
      <c r="D94" s="15" t="s">
        <v>234</v>
      </c>
      <c r="E94" s="15" t="s">
        <v>68</v>
      </c>
      <c r="F94" s="13">
        <f>F95+F96</f>
        <v>12627.7</v>
      </c>
    </row>
    <row r="95" spans="1:6" ht="13.5">
      <c r="A95" s="20" t="s">
        <v>104</v>
      </c>
      <c r="B95" s="19" t="s">
        <v>40</v>
      </c>
      <c r="C95" s="15" t="s">
        <v>46</v>
      </c>
      <c r="D95" s="15" t="s">
        <v>234</v>
      </c>
      <c r="E95" s="15" t="s">
        <v>101</v>
      </c>
      <c r="F95" s="13">
        <v>8076.5</v>
      </c>
    </row>
    <row r="96" spans="1:6" ht="24" customHeight="1">
      <c r="A96" s="20" t="s">
        <v>75</v>
      </c>
      <c r="B96" s="19" t="s">
        <v>40</v>
      </c>
      <c r="C96" s="15" t="s">
        <v>46</v>
      </c>
      <c r="D96" s="15" t="s">
        <v>234</v>
      </c>
      <c r="E96" s="15" t="s">
        <v>61</v>
      </c>
      <c r="F96" s="13">
        <v>4551.2</v>
      </c>
    </row>
    <row r="97" spans="1:6" ht="66" customHeight="1">
      <c r="A97" s="24" t="s">
        <v>261</v>
      </c>
      <c r="B97" s="19" t="s">
        <v>40</v>
      </c>
      <c r="C97" s="15" t="s">
        <v>46</v>
      </c>
      <c r="D97" s="15" t="s">
        <v>262</v>
      </c>
      <c r="E97" s="15" t="s">
        <v>68</v>
      </c>
      <c r="F97" s="13">
        <f>F98+F99</f>
        <v>1119.9</v>
      </c>
    </row>
    <row r="98" spans="1:6" ht="15" customHeight="1">
      <c r="A98" s="24" t="s">
        <v>260</v>
      </c>
      <c r="B98" s="19" t="s">
        <v>40</v>
      </c>
      <c r="C98" s="15" t="s">
        <v>46</v>
      </c>
      <c r="D98" s="15" t="s">
        <v>262</v>
      </c>
      <c r="E98" s="15" t="s">
        <v>257</v>
      </c>
      <c r="F98" s="13">
        <v>4.7</v>
      </c>
    </row>
    <row r="99" spans="1:6" ht="27" customHeight="1">
      <c r="A99" s="20" t="s">
        <v>75</v>
      </c>
      <c r="B99" s="19" t="s">
        <v>47</v>
      </c>
      <c r="C99" s="15" t="s">
        <v>46</v>
      </c>
      <c r="D99" s="15" t="s">
        <v>262</v>
      </c>
      <c r="E99" s="15" t="s">
        <v>61</v>
      </c>
      <c r="F99" s="13">
        <v>1115.2</v>
      </c>
    </row>
    <row r="100" spans="1:6" ht="13.5">
      <c r="A100" s="20" t="s">
        <v>198</v>
      </c>
      <c r="B100" s="19" t="s">
        <v>40</v>
      </c>
      <c r="C100" s="15" t="s">
        <v>38</v>
      </c>
      <c r="D100" s="15" t="s">
        <v>67</v>
      </c>
      <c r="E100" s="15" t="s">
        <v>68</v>
      </c>
      <c r="F100" s="13">
        <f>F101</f>
        <v>411.7</v>
      </c>
    </row>
    <row r="101" spans="1:6" ht="13.5">
      <c r="A101" s="20" t="s">
        <v>198</v>
      </c>
      <c r="B101" s="19" t="s">
        <v>105</v>
      </c>
      <c r="C101" s="15" t="s">
        <v>38</v>
      </c>
      <c r="D101" s="15" t="s">
        <v>199</v>
      </c>
      <c r="E101" s="15" t="s">
        <v>68</v>
      </c>
      <c r="F101" s="13">
        <f>F102</f>
        <v>411.7</v>
      </c>
    </row>
    <row r="102" spans="1:6" ht="54" customHeight="1">
      <c r="A102" s="20" t="s">
        <v>200</v>
      </c>
      <c r="B102" s="19" t="s">
        <v>40</v>
      </c>
      <c r="C102" s="15" t="s">
        <v>38</v>
      </c>
      <c r="D102" s="15" t="s">
        <v>235</v>
      </c>
      <c r="E102" s="15" t="s">
        <v>68</v>
      </c>
      <c r="F102" s="13">
        <f>F103</f>
        <v>411.7</v>
      </c>
    </row>
    <row r="103" spans="1:6" ht="25.5">
      <c r="A103" s="20" t="s">
        <v>75</v>
      </c>
      <c r="B103" s="19" t="s">
        <v>40</v>
      </c>
      <c r="C103" s="15" t="s">
        <v>38</v>
      </c>
      <c r="D103" s="15" t="s">
        <v>235</v>
      </c>
      <c r="E103" s="15" t="s">
        <v>61</v>
      </c>
      <c r="F103" s="13">
        <v>411.7</v>
      </c>
    </row>
    <row r="104" spans="1:6" ht="25.5">
      <c r="A104" s="20" t="s">
        <v>357</v>
      </c>
      <c r="B104" s="19" t="s">
        <v>40</v>
      </c>
      <c r="C104" s="15" t="s">
        <v>38</v>
      </c>
      <c r="D104" s="15" t="s">
        <v>356</v>
      </c>
      <c r="E104" s="15" t="s">
        <v>68</v>
      </c>
      <c r="F104" s="13">
        <f>F105</f>
        <v>16.3</v>
      </c>
    </row>
    <row r="105" spans="1:6" ht="25.5">
      <c r="A105" s="20" t="s">
        <v>75</v>
      </c>
      <c r="B105" s="19" t="s">
        <v>40</v>
      </c>
      <c r="C105" s="15" t="s">
        <v>38</v>
      </c>
      <c r="D105" s="15" t="s">
        <v>356</v>
      </c>
      <c r="E105" s="15" t="s">
        <v>61</v>
      </c>
      <c r="F105" s="13">
        <v>16.3</v>
      </c>
    </row>
    <row r="106" spans="1:6" ht="25.5">
      <c r="A106" s="20" t="s">
        <v>14</v>
      </c>
      <c r="B106" s="19" t="s">
        <v>40</v>
      </c>
      <c r="C106" s="15" t="s">
        <v>40</v>
      </c>
      <c r="D106" s="15" t="s">
        <v>67</v>
      </c>
      <c r="E106" s="15" t="s">
        <v>68</v>
      </c>
      <c r="F106" s="13">
        <f>F107+F110+F112</f>
        <v>6798.1</v>
      </c>
    </row>
    <row r="107" spans="1:6" ht="65.25" customHeight="1">
      <c r="A107" s="14" t="s">
        <v>77</v>
      </c>
      <c r="B107" s="19" t="s">
        <v>40</v>
      </c>
      <c r="C107" s="15" t="s">
        <v>40</v>
      </c>
      <c r="D107" s="15" t="s">
        <v>70</v>
      </c>
      <c r="E107" s="15" t="s">
        <v>68</v>
      </c>
      <c r="F107" s="13">
        <f>F108</f>
        <v>2716</v>
      </c>
    </row>
    <row r="108" spans="1:6" ht="12.75">
      <c r="A108" s="14" t="s">
        <v>5</v>
      </c>
      <c r="B108" s="19" t="s">
        <v>40</v>
      </c>
      <c r="C108" s="15" t="s">
        <v>40</v>
      </c>
      <c r="D108" s="15" t="s">
        <v>78</v>
      </c>
      <c r="E108" s="15" t="s">
        <v>68</v>
      </c>
      <c r="F108" s="13">
        <f>F109</f>
        <v>2716</v>
      </c>
    </row>
    <row r="109" spans="1:6" ht="25.5">
      <c r="A109" s="20" t="s">
        <v>75</v>
      </c>
      <c r="B109" s="19" t="s">
        <v>40</v>
      </c>
      <c r="C109" s="15" t="s">
        <v>40</v>
      </c>
      <c r="D109" s="15" t="s">
        <v>78</v>
      </c>
      <c r="E109" s="15" t="s">
        <v>61</v>
      </c>
      <c r="F109" s="13">
        <v>2716</v>
      </c>
    </row>
    <row r="110" spans="1:6" ht="38.25">
      <c r="A110" s="14" t="s">
        <v>258</v>
      </c>
      <c r="B110" s="19" t="s">
        <v>40</v>
      </c>
      <c r="C110" s="15" t="s">
        <v>40</v>
      </c>
      <c r="D110" s="15" t="s">
        <v>259</v>
      </c>
      <c r="E110" s="15" t="s">
        <v>68</v>
      </c>
      <c r="F110" s="13">
        <f>F111</f>
        <v>2258.3</v>
      </c>
    </row>
    <row r="111" spans="1:6" ht="13.5">
      <c r="A111" s="20" t="s">
        <v>256</v>
      </c>
      <c r="B111" s="19" t="s">
        <v>40</v>
      </c>
      <c r="C111" s="15" t="s">
        <v>40</v>
      </c>
      <c r="D111" s="15" t="s">
        <v>259</v>
      </c>
      <c r="E111" s="15" t="s">
        <v>257</v>
      </c>
      <c r="F111" s="13">
        <v>2258.3</v>
      </c>
    </row>
    <row r="112" spans="1:6" ht="63.75">
      <c r="A112" s="24" t="s">
        <v>261</v>
      </c>
      <c r="B112" s="19" t="s">
        <v>40</v>
      </c>
      <c r="C112" s="15" t="s">
        <v>40</v>
      </c>
      <c r="D112" s="15" t="s">
        <v>262</v>
      </c>
      <c r="E112" s="15" t="s">
        <v>68</v>
      </c>
      <c r="F112" s="13">
        <f>F113</f>
        <v>1823.8</v>
      </c>
    </row>
    <row r="113" spans="1:6" ht="13.5">
      <c r="A113" s="20" t="s">
        <v>256</v>
      </c>
      <c r="B113" s="19" t="s">
        <v>40</v>
      </c>
      <c r="C113" s="15" t="s">
        <v>40</v>
      </c>
      <c r="D113" s="15" t="s">
        <v>262</v>
      </c>
      <c r="E113" s="15" t="s">
        <v>257</v>
      </c>
      <c r="F113" s="13">
        <v>1823.8</v>
      </c>
    </row>
    <row r="114" spans="1:7" s="45" customFormat="1" ht="13.5">
      <c r="A114" s="60" t="s">
        <v>63</v>
      </c>
      <c r="B114" s="59" t="s">
        <v>47</v>
      </c>
      <c r="C114" s="55" t="s">
        <v>66</v>
      </c>
      <c r="D114" s="55" t="s">
        <v>67</v>
      </c>
      <c r="E114" s="55" t="s">
        <v>68</v>
      </c>
      <c r="F114" s="56">
        <f>F118+F121+F124</f>
        <v>778.1</v>
      </c>
      <c r="G114" s="44"/>
    </row>
    <row r="115" spans="1:6" s="28" customFormat="1" ht="25.5">
      <c r="A115" s="20" t="s">
        <v>190</v>
      </c>
      <c r="B115" s="19" t="s">
        <v>47</v>
      </c>
      <c r="C115" s="15" t="s">
        <v>148</v>
      </c>
      <c r="D115" s="15" t="s">
        <v>67</v>
      </c>
      <c r="E115" s="15" t="s">
        <v>68</v>
      </c>
      <c r="F115" s="13">
        <f>F116</f>
        <v>175.2</v>
      </c>
    </row>
    <row r="116" spans="1:6" s="28" customFormat="1" ht="25.5">
      <c r="A116" s="20" t="s">
        <v>191</v>
      </c>
      <c r="B116" s="19" t="s">
        <v>47</v>
      </c>
      <c r="C116" s="15" t="s">
        <v>38</v>
      </c>
      <c r="D116" s="15" t="s">
        <v>192</v>
      </c>
      <c r="E116" s="15" t="s">
        <v>193</v>
      </c>
      <c r="F116" s="13">
        <f>F117</f>
        <v>175.2</v>
      </c>
    </row>
    <row r="117" spans="1:6" s="28" customFormat="1" ht="13.5">
      <c r="A117" s="20" t="s">
        <v>162</v>
      </c>
      <c r="B117" s="19" t="s">
        <v>194</v>
      </c>
      <c r="C117" s="15" t="s">
        <v>38</v>
      </c>
      <c r="D117" s="15" t="s">
        <v>163</v>
      </c>
      <c r="E117" s="15" t="s">
        <v>68</v>
      </c>
      <c r="F117" s="13">
        <f>F118</f>
        <v>175.2</v>
      </c>
    </row>
    <row r="118" spans="1:6" s="28" customFormat="1" ht="25.5">
      <c r="A118" s="20" t="s">
        <v>75</v>
      </c>
      <c r="B118" s="19" t="s">
        <v>47</v>
      </c>
      <c r="C118" s="15" t="s">
        <v>38</v>
      </c>
      <c r="D118" s="15" t="s">
        <v>163</v>
      </c>
      <c r="E118" s="15" t="s">
        <v>61</v>
      </c>
      <c r="F118" s="13">
        <v>175.2</v>
      </c>
    </row>
    <row r="119" spans="1:6" ht="25.5">
      <c r="A119" s="20" t="s">
        <v>159</v>
      </c>
      <c r="B119" s="21" t="s">
        <v>47</v>
      </c>
      <c r="C119" s="17" t="s">
        <v>40</v>
      </c>
      <c r="D119" s="17" t="s">
        <v>67</v>
      </c>
      <c r="E119" s="17" t="s">
        <v>68</v>
      </c>
      <c r="F119" s="12">
        <f>F120</f>
        <v>385.3</v>
      </c>
    </row>
    <row r="120" spans="1:6" ht="65.25" customHeight="1">
      <c r="A120" s="14" t="s">
        <v>77</v>
      </c>
      <c r="B120" s="21" t="s">
        <v>47</v>
      </c>
      <c r="C120" s="17" t="s">
        <v>40</v>
      </c>
      <c r="D120" s="17" t="s">
        <v>70</v>
      </c>
      <c r="E120" s="17" t="s">
        <v>68</v>
      </c>
      <c r="F120" s="12">
        <f>F121</f>
        <v>385.3</v>
      </c>
    </row>
    <row r="121" spans="1:6" ht="12.75">
      <c r="A121" s="14" t="s">
        <v>5</v>
      </c>
      <c r="B121" s="21" t="s">
        <v>47</v>
      </c>
      <c r="C121" s="17" t="s">
        <v>40</v>
      </c>
      <c r="D121" s="17" t="s">
        <v>78</v>
      </c>
      <c r="E121" s="17" t="s">
        <v>68</v>
      </c>
      <c r="F121" s="12">
        <v>385.3</v>
      </c>
    </row>
    <row r="122" spans="1:6" ht="25.5">
      <c r="A122" s="20" t="s">
        <v>75</v>
      </c>
      <c r="B122" s="21" t="s">
        <v>47</v>
      </c>
      <c r="C122" s="17" t="s">
        <v>40</v>
      </c>
      <c r="D122" s="17" t="s">
        <v>78</v>
      </c>
      <c r="E122" s="17" t="s">
        <v>61</v>
      </c>
      <c r="F122" s="12">
        <v>292.2</v>
      </c>
    </row>
    <row r="123" spans="1:6" ht="56.25" customHeight="1">
      <c r="A123" s="20" t="s">
        <v>160</v>
      </c>
      <c r="B123" s="21" t="s">
        <v>47</v>
      </c>
      <c r="C123" s="17" t="s">
        <v>40</v>
      </c>
      <c r="D123" s="17" t="s">
        <v>263</v>
      </c>
      <c r="E123" s="17" t="s">
        <v>68</v>
      </c>
      <c r="F123" s="12">
        <f>F124</f>
        <v>217.6</v>
      </c>
    </row>
    <row r="124" spans="1:6" ht="25.5">
      <c r="A124" s="20" t="s">
        <v>75</v>
      </c>
      <c r="B124" s="21" t="s">
        <v>47</v>
      </c>
      <c r="C124" s="17" t="s">
        <v>40</v>
      </c>
      <c r="D124" s="17" t="s">
        <v>263</v>
      </c>
      <c r="E124" s="17" t="s">
        <v>61</v>
      </c>
      <c r="F124" s="12">
        <v>217.6</v>
      </c>
    </row>
    <row r="125" spans="1:6" ht="13.5">
      <c r="A125" s="61" t="s">
        <v>52</v>
      </c>
      <c r="B125" s="62" t="s">
        <v>41</v>
      </c>
      <c r="C125" s="63" t="s">
        <v>66</v>
      </c>
      <c r="D125" s="63" t="s">
        <v>67</v>
      </c>
      <c r="E125" s="63" t="s">
        <v>68</v>
      </c>
      <c r="F125" s="64">
        <f>F129+F130+F131+F134+F136+F137+F138+F139+F140+F143+F145+F148+F152+F155+F154+F156+F158+F159+F160+F161+F162+F164</f>
        <v>37143.6</v>
      </c>
    </row>
    <row r="126" spans="1:6" ht="13.5">
      <c r="A126" s="20" t="s">
        <v>15</v>
      </c>
      <c r="B126" s="21" t="s">
        <v>41</v>
      </c>
      <c r="C126" s="17" t="s">
        <v>37</v>
      </c>
      <c r="D126" s="17" t="s">
        <v>67</v>
      </c>
      <c r="E126" s="17" t="s">
        <v>68</v>
      </c>
      <c r="F126" s="12">
        <f>F127</f>
        <v>6328.7</v>
      </c>
    </row>
    <row r="127" spans="1:6" ht="13.5">
      <c r="A127" s="20" t="s">
        <v>16</v>
      </c>
      <c r="B127" s="21" t="s">
        <v>41</v>
      </c>
      <c r="C127" s="17" t="s">
        <v>37</v>
      </c>
      <c r="D127" s="17" t="s">
        <v>106</v>
      </c>
      <c r="E127" s="17" t="s">
        <v>68</v>
      </c>
      <c r="F127" s="12">
        <f>F128</f>
        <v>6328.7</v>
      </c>
    </row>
    <row r="128" spans="1:6" ht="25.5">
      <c r="A128" s="18" t="s">
        <v>8</v>
      </c>
      <c r="B128" s="21" t="s">
        <v>41</v>
      </c>
      <c r="C128" s="17" t="s">
        <v>37</v>
      </c>
      <c r="D128" s="17" t="s">
        <v>107</v>
      </c>
      <c r="E128" s="17" t="s">
        <v>68</v>
      </c>
      <c r="F128" s="12">
        <f>F129+F130+F131</f>
        <v>6328.7</v>
      </c>
    </row>
    <row r="129" spans="1:6" ht="27.75" customHeight="1">
      <c r="A129" s="22" t="s">
        <v>88</v>
      </c>
      <c r="B129" s="21" t="s">
        <v>41</v>
      </c>
      <c r="C129" s="17" t="s">
        <v>37</v>
      </c>
      <c r="D129" s="17" t="s">
        <v>107</v>
      </c>
      <c r="E129" s="17" t="s">
        <v>86</v>
      </c>
      <c r="F129" s="12">
        <v>4432.8</v>
      </c>
    </row>
    <row r="130" spans="1:6" ht="51">
      <c r="A130" s="22" t="s">
        <v>173</v>
      </c>
      <c r="B130" s="21" t="s">
        <v>171</v>
      </c>
      <c r="C130" s="17" t="s">
        <v>37</v>
      </c>
      <c r="D130" s="17" t="s">
        <v>264</v>
      </c>
      <c r="E130" s="17" t="s">
        <v>86</v>
      </c>
      <c r="F130" s="12">
        <v>118.3</v>
      </c>
    </row>
    <row r="131" spans="1:6" ht="39" customHeight="1">
      <c r="A131" s="22" t="s">
        <v>265</v>
      </c>
      <c r="B131" s="21" t="s">
        <v>41</v>
      </c>
      <c r="C131" s="17" t="s">
        <v>37</v>
      </c>
      <c r="D131" s="17" t="s">
        <v>266</v>
      </c>
      <c r="E131" s="17" t="s">
        <v>86</v>
      </c>
      <c r="F131" s="12">
        <v>1777.6</v>
      </c>
    </row>
    <row r="132" spans="1:6" ht="13.5">
      <c r="A132" s="20" t="s">
        <v>17</v>
      </c>
      <c r="B132" s="21" t="s">
        <v>41</v>
      </c>
      <c r="C132" s="17" t="s">
        <v>46</v>
      </c>
      <c r="D132" s="17" t="s">
        <v>67</v>
      </c>
      <c r="E132" s="17" t="s">
        <v>68</v>
      </c>
      <c r="F132" s="12">
        <f>SUM(F133,F141+F144)</f>
        <v>21648.6</v>
      </c>
    </row>
    <row r="133" spans="1:6" ht="27.75" customHeight="1">
      <c r="A133" s="20" t="s">
        <v>108</v>
      </c>
      <c r="B133" s="21" t="s">
        <v>41</v>
      </c>
      <c r="C133" s="17" t="s">
        <v>46</v>
      </c>
      <c r="D133" s="17" t="s">
        <v>109</v>
      </c>
      <c r="E133" s="17" t="s">
        <v>68</v>
      </c>
      <c r="F133" s="12">
        <f>F135+F137+F138+F139+F140+F134</f>
        <v>9808.5</v>
      </c>
    </row>
    <row r="134" spans="1:6" ht="27.75" customHeight="1">
      <c r="A134" s="20" t="s">
        <v>174</v>
      </c>
      <c r="B134" s="21" t="s">
        <v>41</v>
      </c>
      <c r="C134" s="17" t="s">
        <v>46</v>
      </c>
      <c r="D134" s="17" t="s">
        <v>109</v>
      </c>
      <c r="E134" s="17" t="s">
        <v>166</v>
      </c>
      <c r="F134" s="12">
        <v>3</v>
      </c>
    </row>
    <row r="135" spans="1:6" ht="25.5">
      <c r="A135" s="20" t="s">
        <v>8</v>
      </c>
      <c r="B135" s="21" t="s">
        <v>41</v>
      </c>
      <c r="C135" s="17" t="s">
        <v>46</v>
      </c>
      <c r="D135" s="17" t="s">
        <v>110</v>
      </c>
      <c r="E135" s="17" t="s">
        <v>68</v>
      </c>
      <c r="F135" s="12">
        <f>F136</f>
        <v>1992.3</v>
      </c>
    </row>
    <row r="136" spans="1:6" ht="25.5">
      <c r="A136" s="20" t="s">
        <v>88</v>
      </c>
      <c r="B136" s="21" t="s">
        <v>41</v>
      </c>
      <c r="C136" s="17" t="s">
        <v>46</v>
      </c>
      <c r="D136" s="17" t="s">
        <v>110</v>
      </c>
      <c r="E136" s="17" t="s">
        <v>86</v>
      </c>
      <c r="F136" s="12">
        <v>1992.3</v>
      </c>
    </row>
    <row r="137" spans="1:11" ht="61.5" customHeight="1">
      <c r="A137" s="20" t="s">
        <v>172</v>
      </c>
      <c r="B137" s="21" t="s">
        <v>41</v>
      </c>
      <c r="C137" s="17" t="s">
        <v>46</v>
      </c>
      <c r="D137" s="17" t="s">
        <v>267</v>
      </c>
      <c r="E137" s="17" t="s">
        <v>86</v>
      </c>
      <c r="F137" s="12">
        <v>172.5</v>
      </c>
      <c r="K137" t="s">
        <v>232</v>
      </c>
    </row>
    <row r="138" spans="1:6" ht="54.75" customHeight="1">
      <c r="A138" s="22" t="s">
        <v>173</v>
      </c>
      <c r="B138" s="21" t="s">
        <v>41</v>
      </c>
      <c r="C138" s="17" t="s">
        <v>46</v>
      </c>
      <c r="D138" s="17" t="s">
        <v>268</v>
      </c>
      <c r="E138" s="17" t="s">
        <v>86</v>
      </c>
      <c r="F138" s="12">
        <v>52.6</v>
      </c>
    </row>
    <row r="139" spans="1:6" ht="72" customHeight="1">
      <c r="A139" s="20" t="s">
        <v>174</v>
      </c>
      <c r="B139" s="21" t="s">
        <v>41</v>
      </c>
      <c r="C139" s="17" t="s">
        <v>46</v>
      </c>
      <c r="D139" s="17" t="s">
        <v>269</v>
      </c>
      <c r="E139" s="17" t="s">
        <v>86</v>
      </c>
      <c r="F139" s="12">
        <v>23.5</v>
      </c>
    </row>
    <row r="140" spans="1:6" ht="67.5" customHeight="1">
      <c r="A140" s="20" t="s">
        <v>175</v>
      </c>
      <c r="B140" s="21" t="s">
        <v>41</v>
      </c>
      <c r="C140" s="17" t="s">
        <v>46</v>
      </c>
      <c r="D140" s="17" t="s">
        <v>270</v>
      </c>
      <c r="E140" s="17" t="s">
        <v>86</v>
      </c>
      <c r="F140" s="12">
        <v>7564.6</v>
      </c>
    </row>
    <row r="141" spans="1:6" ht="26.25" customHeight="1">
      <c r="A141" s="18" t="s">
        <v>18</v>
      </c>
      <c r="B141" s="21" t="s">
        <v>41</v>
      </c>
      <c r="C141" s="17" t="s">
        <v>46</v>
      </c>
      <c r="D141" s="17" t="s">
        <v>111</v>
      </c>
      <c r="E141" s="17" t="s">
        <v>68</v>
      </c>
      <c r="F141" s="12">
        <f>F142</f>
        <v>11626.5</v>
      </c>
    </row>
    <row r="142" spans="1:6" ht="25.5">
      <c r="A142" s="20" t="s">
        <v>8</v>
      </c>
      <c r="B142" s="21" t="s">
        <v>41</v>
      </c>
      <c r="C142" s="17" t="s">
        <v>46</v>
      </c>
      <c r="D142" s="17" t="s">
        <v>112</v>
      </c>
      <c r="E142" s="17" t="s">
        <v>68</v>
      </c>
      <c r="F142" s="12">
        <f>F143</f>
        <v>11626.5</v>
      </c>
    </row>
    <row r="143" spans="1:6" ht="25.5">
      <c r="A143" s="20" t="s">
        <v>88</v>
      </c>
      <c r="B143" s="21" t="s">
        <v>41</v>
      </c>
      <c r="C143" s="17" t="s">
        <v>46</v>
      </c>
      <c r="D143" s="17" t="s">
        <v>112</v>
      </c>
      <c r="E143" s="17" t="s">
        <v>86</v>
      </c>
      <c r="F143" s="12">
        <v>11626.5</v>
      </c>
    </row>
    <row r="144" spans="1:6" ht="25.5">
      <c r="A144" s="24" t="s">
        <v>176</v>
      </c>
      <c r="B144" s="21" t="s">
        <v>41</v>
      </c>
      <c r="C144" s="17" t="s">
        <v>46</v>
      </c>
      <c r="D144" s="17" t="s">
        <v>177</v>
      </c>
      <c r="E144" s="17" t="s">
        <v>68</v>
      </c>
      <c r="F144" s="12">
        <f>F145</f>
        <v>213.6</v>
      </c>
    </row>
    <row r="145" spans="1:6" ht="25.5">
      <c r="A145" s="20" t="s">
        <v>88</v>
      </c>
      <c r="B145" s="21" t="s">
        <v>41</v>
      </c>
      <c r="C145" s="17" t="s">
        <v>46</v>
      </c>
      <c r="D145" s="17" t="s">
        <v>177</v>
      </c>
      <c r="E145" s="17" t="s">
        <v>86</v>
      </c>
      <c r="F145" s="12">
        <v>213.6</v>
      </c>
    </row>
    <row r="146" spans="1:6" ht="25.5" customHeight="1">
      <c r="A146" s="20" t="s">
        <v>209</v>
      </c>
      <c r="B146" s="21" t="s">
        <v>41</v>
      </c>
      <c r="C146" s="17" t="s">
        <v>41</v>
      </c>
      <c r="D146" s="17" t="s">
        <v>210</v>
      </c>
      <c r="E146" s="17" t="s">
        <v>68</v>
      </c>
      <c r="F146" s="12">
        <f>F147</f>
        <v>579.6</v>
      </c>
    </row>
    <row r="147" spans="1:6" ht="22.5" customHeight="1">
      <c r="A147" s="20" t="s">
        <v>208</v>
      </c>
      <c r="B147" s="21" t="s">
        <v>41</v>
      </c>
      <c r="C147" s="17" t="s">
        <v>41</v>
      </c>
      <c r="D147" s="17" t="s">
        <v>210</v>
      </c>
      <c r="E147" s="17" t="s">
        <v>86</v>
      </c>
      <c r="F147" s="12">
        <f>F148</f>
        <v>579.6</v>
      </c>
    </row>
    <row r="148" spans="1:6" ht="23.25" customHeight="1">
      <c r="A148" s="20" t="s">
        <v>207</v>
      </c>
      <c r="B148" s="21" t="s">
        <v>41</v>
      </c>
      <c r="C148" s="17" t="s">
        <v>41</v>
      </c>
      <c r="D148" s="17" t="s">
        <v>210</v>
      </c>
      <c r="E148" s="17" t="s">
        <v>86</v>
      </c>
      <c r="F148" s="12">
        <v>579.6</v>
      </c>
    </row>
    <row r="149" spans="1:6" ht="13.5">
      <c r="A149" s="22" t="s">
        <v>19</v>
      </c>
      <c r="B149" s="17" t="s">
        <v>41</v>
      </c>
      <c r="C149" s="17" t="s">
        <v>43</v>
      </c>
      <c r="D149" s="17" t="s">
        <v>67</v>
      </c>
      <c r="E149" s="17" t="s">
        <v>68</v>
      </c>
      <c r="F149" s="12">
        <f>SUM(F150,F155,F163,F156,F157,F159,F160,F161,F162)</f>
        <v>8476.7</v>
      </c>
    </row>
    <row r="150" spans="1:9" ht="63.75">
      <c r="A150" s="14" t="s">
        <v>77</v>
      </c>
      <c r="B150" s="17" t="s">
        <v>41</v>
      </c>
      <c r="C150" s="17" t="s">
        <v>43</v>
      </c>
      <c r="D150" s="17" t="s">
        <v>70</v>
      </c>
      <c r="E150" s="17" t="s">
        <v>68</v>
      </c>
      <c r="F150" s="12">
        <f>F151</f>
        <v>926</v>
      </c>
      <c r="I150" s="11"/>
    </row>
    <row r="151" spans="1:9" ht="12.75">
      <c r="A151" s="14" t="s">
        <v>5</v>
      </c>
      <c r="B151" s="17" t="s">
        <v>41</v>
      </c>
      <c r="C151" s="17" t="s">
        <v>43</v>
      </c>
      <c r="D151" s="17" t="s">
        <v>78</v>
      </c>
      <c r="E151" s="17" t="s">
        <v>68</v>
      </c>
      <c r="F151" s="12">
        <f>F152</f>
        <v>926</v>
      </c>
      <c r="I151" s="11"/>
    </row>
    <row r="152" spans="1:9" ht="25.5">
      <c r="A152" s="20" t="s">
        <v>75</v>
      </c>
      <c r="B152" s="17" t="s">
        <v>41</v>
      </c>
      <c r="C152" s="17" t="s">
        <v>43</v>
      </c>
      <c r="D152" s="17" t="s">
        <v>178</v>
      </c>
      <c r="E152" s="17" t="s">
        <v>61</v>
      </c>
      <c r="F152" s="12">
        <v>926</v>
      </c>
      <c r="I152" s="11"/>
    </row>
    <row r="153" spans="1:6" ht="38.25">
      <c r="A153" s="20" t="s">
        <v>258</v>
      </c>
      <c r="B153" s="17" t="s">
        <v>41</v>
      </c>
      <c r="C153" s="17" t="s">
        <v>43</v>
      </c>
      <c r="D153" s="17" t="s">
        <v>358</v>
      </c>
      <c r="E153" s="17" t="s">
        <v>68</v>
      </c>
      <c r="F153" s="12">
        <f>F154</f>
        <v>110</v>
      </c>
    </row>
    <row r="154" spans="1:6" ht="13.5">
      <c r="A154" s="20" t="s">
        <v>256</v>
      </c>
      <c r="B154" s="17" t="s">
        <v>41</v>
      </c>
      <c r="C154" s="17" t="s">
        <v>43</v>
      </c>
      <c r="D154" s="17" t="s">
        <v>259</v>
      </c>
      <c r="E154" s="17" t="s">
        <v>257</v>
      </c>
      <c r="F154" s="12">
        <v>110</v>
      </c>
    </row>
    <row r="155" spans="1:6" ht="77.25" customHeight="1">
      <c r="A155" s="22" t="s">
        <v>20</v>
      </c>
      <c r="B155" s="17" t="s">
        <v>41</v>
      </c>
      <c r="C155" s="17" t="s">
        <v>43</v>
      </c>
      <c r="D155" s="17" t="s">
        <v>113</v>
      </c>
      <c r="E155" s="17" t="s">
        <v>86</v>
      </c>
      <c r="F155" s="12">
        <v>83</v>
      </c>
    </row>
    <row r="156" spans="1:6" ht="62.25" customHeight="1">
      <c r="A156" s="22" t="s">
        <v>179</v>
      </c>
      <c r="B156" s="17" t="s">
        <v>171</v>
      </c>
      <c r="C156" s="17" t="s">
        <v>43</v>
      </c>
      <c r="D156" s="17" t="s">
        <v>113</v>
      </c>
      <c r="E156" s="17" t="s">
        <v>166</v>
      </c>
      <c r="F156" s="12">
        <v>0.4</v>
      </c>
    </row>
    <row r="157" spans="1:6" ht="23.25" customHeight="1">
      <c r="A157" s="22" t="s">
        <v>8</v>
      </c>
      <c r="B157" s="21" t="s">
        <v>41</v>
      </c>
      <c r="C157" s="17" t="s">
        <v>43</v>
      </c>
      <c r="D157" s="17" t="s">
        <v>125</v>
      </c>
      <c r="E157" s="17" t="s">
        <v>68</v>
      </c>
      <c r="F157" s="12">
        <f>F158</f>
        <v>6161.9</v>
      </c>
    </row>
    <row r="158" spans="1:6" ht="23.25" customHeight="1">
      <c r="A158" s="20" t="s">
        <v>75</v>
      </c>
      <c r="B158" s="21" t="s">
        <v>41</v>
      </c>
      <c r="C158" s="17" t="s">
        <v>43</v>
      </c>
      <c r="D158" s="17" t="s">
        <v>125</v>
      </c>
      <c r="E158" s="17" t="s">
        <v>86</v>
      </c>
      <c r="F158" s="12">
        <v>6161.9</v>
      </c>
    </row>
    <row r="159" spans="1:6" ht="51" customHeight="1">
      <c r="A159" s="22" t="s">
        <v>173</v>
      </c>
      <c r="B159" s="21" t="s">
        <v>41</v>
      </c>
      <c r="C159" s="17" t="s">
        <v>43</v>
      </c>
      <c r="D159" s="17" t="s">
        <v>271</v>
      </c>
      <c r="E159" s="17" t="s">
        <v>86</v>
      </c>
      <c r="F159" s="12">
        <v>34.6</v>
      </c>
    </row>
    <row r="160" spans="1:6" ht="18" customHeight="1">
      <c r="A160" s="20" t="s">
        <v>272</v>
      </c>
      <c r="B160" s="21" t="s">
        <v>41</v>
      </c>
      <c r="C160" s="17" t="s">
        <v>43</v>
      </c>
      <c r="D160" s="17" t="s">
        <v>273</v>
      </c>
      <c r="E160" s="17" t="s">
        <v>86</v>
      </c>
      <c r="F160" s="12">
        <v>12.1</v>
      </c>
    </row>
    <row r="161" spans="1:6" ht="18" customHeight="1">
      <c r="A161" s="22" t="s">
        <v>274</v>
      </c>
      <c r="B161" s="15" t="s">
        <v>41</v>
      </c>
      <c r="C161" s="15" t="s">
        <v>43</v>
      </c>
      <c r="D161" s="15" t="s">
        <v>275</v>
      </c>
      <c r="E161" s="15" t="s">
        <v>86</v>
      </c>
      <c r="F161" s="13">
        <v>61.8</v>
      </c>
    </row>
    <row r="162" spans="1:6" ht="39.75" customHeight="1">
      <c r="A162" s="22" t="s">
        <v>276</v>
      </c>
      <c r="B162" s="15" t="s">
        <v>41</v>
      </c>
      <c r="C162" s="15" t="s">
        <v>43</v>
      </c>
      <c r="D162" s="15" t="s">
        <v>277</v>
      </c>
      <c r="E162" s="15" t="s">
        <v>115</v>
      </c>
      <c r="F162" s="13">
        <v>797.2</v>
      </c>
    </row>
    <row r="163" spans="1:6" ht="26.25" customHeight="1">
      <c r="A163" s="14" t="s">
        <v>58</v>
      </c>
      <c r="B163" s="15" t="s">
        <v>41</v>
      </c>
      <c r="C163" s="15" t="s">
        <v>43</v>
      </c>
      <c r="D163" s="15" t="s">
        <v>97</v>
      </c>
      <c r="E163" s="15" t="s">
        <v>68</v>
      </c>
      <c r="F163" s="13">
        <f>F164</f>
        <v>399.7</v>
      </c>
    </row>
    <row r="164" spans="1:6" ht="12.75">
      <c r="A164" s="14" t="s">
        <v>114</v>
      </c>
      <c r="B164" s="15" t="s">
        <v>41</v>
      </c>
      <c r="C164" s="15" t="s">
        <v>43</v>
      </c>
      <c r="D164" s="15" t="s">
        <v>97</v>
      </c>
      <c r="E164" s="15" t="s">
        <v>115</v>
      </c>
      <c r="F164" s="13">
        <v>399.7</v>
      </c>
    </row>
    <row r="165" spans="1:6" ht="25.5">
      <c r="A165" s="65" t="s">
        <v>53</v>
      </c>
      <c r="B165" s="63" t="s">
        <v>42</v>
      </c>
      <c r="C165" s="63" t="s">
        <v>66</v>
      </c>
      <c r="D165" s="63" t="s">
        <v>67</v>
      </c>
      <c r="E165" s="63" t="s">
        <v>68</v>
      </c>
      <c r="F165" s="64">
        <f>F169+F171+F174+F177+F179+F180+F181+F185</f>
        <v>19341.3</v>
      </c>
    </row>
    <row r="166" spans="1:6" ht="12.75">
      <c r="A166" s="14" t="s">
        <v>116</v>
      </c>
      <c r="B166" s="15" t="s">
        <v>42</v>
      </c>
      <c r="C166" s="15" t="s">
        <v>37</v>
      </c>
      <c r="D166" s="15" t="s">
        <v>67</v>
      </c>
      <c r="E166" s="15" t="s">
        <v>68</v>
      </c>
      <c r="F166" s="13">
        <f>SUM(F167,F172,F175,F181)</f>
        <v>17647.7</v>
      </c>
    </row>
    <row r="167" spans="1:6" ht="39.75" customHeight="1">
      <c r="A167" s="14" t="s">
        <v>21</v>
      </c>
      <c r="B167" s="15" t="s">
        <v>42</v>
      </c>
      <c r="C167" s="15" t="s">
        <v>37</v>
      </c>
      <c r="D167" s="15" t="s">
        <v>117</v>
      </c>
      <c r="E167" s="15" t="s">
        <v>68</v>
      </c>
      <c r="F167" s="13">
        <f>F168</f>
        <v>8447.9</v>
      </c>
    </row>
    <row r="168" spans="1:6" ht="26.25" customHeight="1">
      <c r="A168" s="22" t="s">
        <v>8</v>
      </c>
      <c r="B168" s="15" t="s">
        <v>42</v>
      </c>
      <c r="C168" s="15" t="s">
        <v>37</v>
      </c>
      <c r="D168" s="15" t="s">
        <v>118</v>
      </c>
      <c r="E168" s="15" t="s">
        <v>68</v>
      </c>
      <c r="F168" s="13">
        <f>F169+F170</f>
        <v>8447.9</v>
      </c>
    </row>
    <row r="169" spans="1:6" ht="30.75" customHeight="1">
      <c r="A169" s="22" t="s">
        <v>88</v>
      </c>
      <c r="B169" s="15" t="s">
        <v>119</v>
      </c>
      <c r="C169" s="15" t="s">
        <v>72</v>
      </c>
      <c r="D169" s="15" t="s">
        <v>118</v>
      </c>
      <c r="E169" s="15" t="s">
        <v>86</v>
      </c>
      <c r="F169" s="13">
        <v>6247.9</v>
      </c>
    </row>
    <row r="170" spans="1:6" ht="51" customHeight="1">
      <c r="A170" s="14" t="s">
        <v>347</v>
      </c>
      <c r="B170" s="15" t="s">
        <v>42</v>
      </c>
      <c r="C170" s="15" t="s">
        <v>37</v>
      </c>
      <c r="D170" s="15" t="s">
        <v>348</v>
      </c>
      <c r="E170" s="15" t="s">
        <v>68</v>
      </c>
      <c r="F170" s="13">
        <f>F171</f>
        <v>2200</v>
      </c>
    </row>
    <row r="171" spans="1:6" ht="30.75" customHeight="1">
      <c r="A171" s="22" t="s">
        <v>88</v>
      </c>
      <c r="B171" s="15" t="s">
        <v>42</v>
      </c>
      <c r="C171" s="15" t="s">
        <v>37</v>
      </c>
      <c r="D171" s="15" t="s">
        <v>348</v>
      </c>
      <c r="E171" s="15" t="s">
        <v>86</v>
      </c>
      <c r="F171" s="13">
        <v>2200</v>
      </c>
    </row>
    <row r="172" spans="1:6" ht="13.5">
      <c r="A172" s="26" t="s">
        <v>22</v>
      </c>
      <c r="B172" s="15" t="s">
        <v>42</v>
      </c>
      <c r="C172" s="15" t="s">
        <v>37</v>
      </c>
      <c r="D172" s="15" t="s">
        <v>120</v>
      </c>
      <c r="E172" s="15" t="s">
        <v>68</v>
      </c>
      <c r="F172" s="13">
        <f>F173</f>
        <v>553.3</v>
      </c>
    </row>
    <row r="173" spans="1:6" ht="25.5">
      <c r="A173" s="22" t="s">
        <v>8</v>
      </c>
      <c r="B173" s="15" t="s">
        <v>42</v>
      </c>
      <c r="C173" s="15" t="s">
        <v>37</v>
      </c>
      <c r="D173" s="15" t="s">
        <v>121</v>
      </c>
      <c r="E173" s="15" t="s">
        <v>68</v>
      </c>
      <c r="F173" s="13">
        <f>F174</f>
        <v>553.3</v>
      </c>
    </row>
    <row r="174" spans="1:6" ht="32.25" customHeight="1">
      <c r="A174" s="22" t="s">
        <v>88</v>
      </c>
      <c r="B174" s="15" t="s">
        <v>42</v>
      </c>
      <c r="C174" s="15" t="s">
        <v>37</v>
      </c>
      <c r="D174" s="15" t="s">
        <v>121</v>
      </c>
      <c r="E174" s="15" t="s">
        <v>86</v>
      </c>
      <c r="F174" s="13">
        <v>553.3</v>
      </c>
    </row>
    <row r="175" spans="1:6" ht="12.75">
      <c r="A175" s="14" t="s">
        <v>122</v>
      </c>
      <c r="B175" s="15" t="s">
        <v>42</v>
      </c>
      <c r="C175" s="15" t="s">
        <v>37</v>
      </c>
      <c r="D175" s="15" t="s">
        <v>123</v>
      </c>
      <c r="E175" s="15" t="s">
        <v>68</v>
      </c>
      <c r="F175" s="13">
        <f>F176+F180+F179</f>
        <v>8312.4</v>
      </c>
    </row>
    <row r="176" spans="1:6" ht="25.5">
      <c r="A176" s="22" t="s">
        <v>8</v>
      </c>
      <c r="B176" s="15" t="s">
        <v>42</v>
      </c>
      <c r="C176" s="15" t="s">
        <v>37</v>
      </c>
      <c r="D176" s="15" t="s">
        <v>124</v>
      </c>
      <c r="E176" s="15" t="s">
        <v>68</v>
      </c>
      <c r="F176" s="13">
        <f>F177</f>
        <v>7215.6</v>
      </c>
    </row>
    <row r="177" spans="1:6" ht="12.75" customHeight="1">
      <c r="A177" s="22" t="s">
        <v>88</v>
      </c>
      <c r="B177" s="15" t="s">
        <v>42</v>
      </c>
      <c r="C177" s="15" t="s">
        <v>37</v>
      </c>
      <c r="D177" s="15" t="s">
        <v>124</v>
      </c>
      <c r="E177" s="15" t="s">
        <v>86</v>
      </c>
      <c r="F177" s="13">
        <v>7215.6</v>
      </c>
    </row>
    <row r="178" spans="1:6" ht="27" customHeight="1">
      <c r="A178" s="22" t="s">
        <v>8</v>
      </c>
      <c r="B178" s="19" t="s">
        <v>42</v>
      </c>
      <c r="C178" s="15" t="s">
        <v>37</v>
      </c>
      <c r="D178" s="15" t="s">
        <v>124</v>
      </c>
      <c r="E178" s="15" t="s">
        <v>68</v>
      </c>
      <c r="F178" s="13">
        <f>F179</f>
        <v>201.6</v>
      </c>
    </row>
    <row r="179" spans="1:6" ht="51.75" customHeight="1">
      <c r="A179" s="22" t="s">
        <v>279</v>
      </c>
      <c r="B179" s="19" t="s">
        <v>42</v>
      </c>
      <c r="C179" s="15" t="s">
        <v>37</v>
      </c>
      <c r="D179" s="15" t="s">
        <v>124</v>
      </c>
      <c r="E179" s="15" t="s">
        <v>280</v>
      </c>
      <c r="F179" s="13">
        <v>201.6</v>
      </c>
    </row>
    <row r="180" spans="1:6" ht="60" customHeight="1">
      <c r="A180" s="22" t="s">
        <v>165</v>
      </c>
      <c r="B180" s="19" t="s">
        <v>119</v>
      </c>
      <c r="C180" s="15" t="s">
        <v>37</v>
      </c>
      <c r="D180" s="15" t="s">
        <v>278</v>
      </c>
      <c r="E180" s="15" t="s">
        <v>86</v>
      </c>
      <c r="F180" s="13">
        <v>895.2</v>
      </c>
    </row>
    <row r="181" spans="1:6" ht="25.5">
      <c r="A181" s="22" t="s">
        <v>167</v>
      </c>
      <c r="B181" s="19" t="s">
        <v>42</v>
      </c>
      <c r="C181" s="15" t="s">
        <v>37</v>
      </c>
      <c r="D181" s="15" t="s">
        <v>168</v>
      </c>
      <c r="E181" s="15" t="s">
        <v>86</v>
      </c>
      <c r="F181" s="13">
        <v>334.1</v>
      </c>
    </row>
    <row r="182" spans="1:6" ht="35.25" customHeight="1">
      <c r="A182" s="24" t="s">
        <v>59</v>
      </c>
      <c r="B182" s="19" t="s">
        <v>42</v>
      </c>
      <c r="C182" s="15" t="s">
        <v>47</v>
      </c>
      <c r="D182" s="15" t="s">
        <v>67</v>
      </c>
      <c r="E182" s="15" t="s">
        <v>68</v>
      </c>
      <c r="F182" s="13">
        <f>SUM(F183)</f>
        <v>1693.6</v>
      </c>
    </row>
    <row r="183" spans="1:6" ht="61.5" customHeight="1">
      <c r="A183" s="22" t="s">
        <v>20</v>
      </c>
      <c r="B183" s="19" t="s">
        <v>42</v>
      </c>
      <c r="C183" s="15" t="s">
        <v>47</v>
      </c>
      <c r="D183" s="15" t="s">
        <v>113</v>
      </c>
      <c r="E183" s="15" t="s">
        <v>68</v>
      </c>
      <c r="F183" s="13">
        <f>F184</f>
        <v>1693.6</v>
      </c>
    </row>
    <row r="184" spans="1:6" ht="25.5">
      <c r="A184" s="22" t="s">
        <v>8</v>
      </c>
      <c r="B184" s="19" t="s">
        <v>42</v>
      </c>
      <c r="C184" s="15" t="s">
        <v>47</v>
      </c>
      <c r="D184" s="15" t="s">
        <v>125</v>
      </c>
      <c r="E184" s="15" t="s">
        <v>68</v>
      </c>
      <c r="F184" s="13">
        <f>F185</f>
        <v>1693.6</v>
      </c>
    </row>
    <row r="185" spans="1:6" ht="24.75" customHeight="1">
      <c r="A185" s="22" t="s">
        <v>88</v>
      </c>
      <c r="B185" s="19" t="s">
        <v>42</v>
      </c>
      <c r="C185" s="15" t="s">
        <v>47</v>
      </c>
      <c r="D185" s="15" t="s">
        <v>125</v>
      </c>
      <c r="E185" s="15" t="s">
        <v>86</v>
      </c>
      <c r="F185" s="13">
        <v>1693.6</v>
      </c>
    </row>
    <row r="186" spans="1:8" s="45" customFormat="1" ht="24" customHeight="1">
      <c r="A186" s="58" t="s">
        <v>126</v>
      </c>
      <c r="B186" s="59" t="s">
        <v>43</v>
      </c>
      <c r="C186" s="55" t="s">
        <v>66</v>
      </c>
      <c r="D186" s="55" t="s">
        <v>67</v>
      </c>
      <c r="E186" s="55" t="s">
        <v>68</v>
      </c>
      <c r="F186" s="56">
        <f>F190+F191+F193+F194+F198+F201+F203+F206+F210+F212+F213+F215+F218+F221</f>
        <v>70612.1</v>
      </c>
      <c r="G186" s="67"/>
      <c r="H186" s="68"/>
    </row>
    <row r="187" spans="1:6" ht="16.5" customHeight="1">
      <c r="A187" s="20" t="s">
        <v>127</v>
      </c>
      <c r="B187" s="19" t="s">
        <v>43</v>
      </c>
      <c r="C187" s="15" t="s">
        <v>37</v>
      </c>
      <c r="D187" s="15" t="s">
        <v>67</v>
      </c>
      <c r="E187" s="15" t="s">
        <v>68</v>
      </c>
      <c r="F187" s="13">
        <f>F188</f>
        <v>26097.2</v>
      </c>
    </row>
    <row r="188" spans="1:6" ht="25.5">
      <c r="A188" s="24" t="s">
        <v>23</v>
      </c>
      <c r="B188" s="19" t="s">
        <v>43</v>
      </c>
      <c r="C188" s="15" t="s">
        <v>37</v>
      </c>
      <c r="D188" s="15" t="s">
        <v>128</v>
      </c>
      <c r="E188" s="15" t="s">
        <v>68</v>
      </c>
      <c r="F188" s="13">
        <f>F189+F191+F192</f>
        <v>26097.2</v>
      </c>
    </row>
    <row r="189" spans="1:6" ht="25.5">
      <c r="A189" s="22" t="s">
        <v>8</v>
      </c>
      <c r="B189" s="19" t="s">
        <v>43</v>
      </c>
      <c r="C189" s="15" t="s">
        <v>37</v>
      </c>
      <c r="D189" s="15" t="s">
        <v>129</v>
      </c>
      <c r="E189" s="15" t="s">
        <v>68</v>
      </c>
      <c r="F189" s="13">
        <f>F190</f>
        <v>23569.2</v>
      </c>
    </row>
    <row r="190" spans="1:6" ht="12.75" customHeight="1">
      <c r="A190" s="22" t="s">
        <v>88</v>
      </c>
      <c r="B190" s="19" t="s">
        <v>43</v>
      </c>
      <c r="C190" s="15" t="s">
        <v>37</v>
      </c>
      <c r="D190" s="15" t="s">
        <v>129</v>
      </c>
      <c r="E190" s="15" t="s">
        <v>86</v>
      </c>
      <c r="F190" s="13">
        <v>23569.2</v>
      </c>
    </row>
    <row r="191" spans="1:6" ht="24" customHeight="1">
      <c r="A191" s="22" t="s">
        <v>23</v>
      </c>
      <c r="B191" s="19" t="s">
        <v>43</v>
      </c>
      <c r="C191" s="15" t="s">
        <v>37</v>
      </c>
      <c r="D191" s="15" t="s">
        <v>281</v>
      </c>
      <c r="E191" s="15" t="s">
        <v>86</v>
      </c>
      <c r="F191" s="13">
        <v>445</v>
      </c>
    </row>
    <row r="192" spans="1:7" ht="54.75" customHeight="1">
      <c r="A192" s="14" t="s">
        <v>347</v>
      </c>
      <c r="B192" s="19" t="s">
        <v>43</v>
      </c>
      <c r="C192" s="15" t="s">
        <v>37</v>
      </c>
      <c r="D192" s="15" t="s">
        <v>349</v>
      </c>
      <c r="E192" s="15" t="s">
        <v>68</v>
      </c>
      <c r="F192" s="13">
        <f>F193</f>
        <v>2083</v>
      </c>
      <c r="G192" s="11"/>
    </row>
    <row r="193" spans="1:6" ht="24" customHeight="1">
      <c r="A193" s="22" t="s">
        <v>88</v>
      </c>
      <c r="B193" s="19" t="s">
        <v>43</v>
      </c>
      <c r="C193" s="15" t="s">
        <v>37</v>
      </c>
      <c r="D193" s="15" t="s">
        <v>349</v>
      </c>
      <c r="E193" s="15" t="s">
        <v>86</v>
      </c>
      <c r="F193" s="13">
        <v>2083</v>
      </c>
    </row>
    <row r="194" spans="1:6" ht="24" customHeight="1">
      <c r="A194" s="20" t="s">
        <v>75</v>
      </c>
      <c r="B194" s="19" t="s">
        <v>43</v>
      </c>
      <c r="C194" s="15" t="s">
        <v>37</v>
      </c>
      <c r="D194" s="15" t="s">
        <v>349</v>
      </c>
      <c r="E194" s="15" t="s">
        <v>61</v>
      </c>
      <c r="F194" s="13">
        <v>231.5</v>
      </c>
    </row>
    <row r="195" spans="1:6" ht="13.5">
      <c r="A195" s="43" t="s">
        <v>132</v>
      </c>
      <c r="B195" s="42" t="s">
        <v>43</v>
      </c>
      <c r="C195" s="38" t="s">
        <v>46</v>
      </c>
      <c r="D195" s="38" t="s">
        <v>67</v>
      </c>
      <c r="E195" s="38" t="s">
        <v>68</v>
      </c>
      <c r="F195" s="39">
        <f>SUM(F196,F199,F202)</f>
        <v>12328</v>
      </c>
    </row>
    <row r="196" spans="1:6" ht="30.75" customHeight="1">
      <c r="A196" s="14" t="s">
        <v>24</v>
      </c>
      <c r="B196" s="19" t="s">
        <v>43</v>
      </c>
      <c r="C196" s="15" t="s">
        <v>46</v>
      </c>
      <c r="D196" s="15" t="s">
        <v>130</v>
      </c>
      <c r="E196" s="15" t="s">
        <v>68</v>
      </c>
      <c r="F196" s="13">
        <f>F197</f>
        <v>6104.8</v>
      </c>
    </row>
    <row r="197" spans="1:6" ht="25.5">
      <c r="A197" s="22" t="s">
        <v>8</v>
      </c>
      <c r="B197" s="19" t="s">
        <v>43</v>
      </c>
      <c r="C197" s="15" t="s">
        <v>46</v>
      </c>
      <c r="D197" s="15" t="s">
        <v>131</v>
      </c>
      <c r="E197" s="15" t="s">
        <v>68</v>
      </c>
      <c r="F197" s="13">
        <f>F198</f>
        <v>6104.8</v>
      </c>
    </row>
    <row r="198" spans="1:6" ht="12.75" customHeight="1">
      <c r="A198" s="22" t="s">
        <v>88</v>
      </c>
      <c r="B198" s="19" t="s">
        <v>43</v>
      </c>
      <c r="C198" s="15" t="s">
        <v>46</v>
      </c>
      <c r="D198" s="15" t="s">
        <v>131</v>
      </c>
      <c r="E198" s="15" t="s">
        <v>86</v>
      </c>
      <c r="F198" s="13">
        <v>6104.8</v>
      </c>
    </row>
    <row r="199" spans="1:6" ht="12.75">
      <c r="A199" s="14" t="s">
        <v>25</v>
      </c>
      <c r="B199" s="19" t="s">
        <v>43</v>
      </c>
      <c r="C199" s="15" t="s">
        <v>46</v>
      </c>
      <c r="D199" s="15" t="s">
        <v>133</v>
      </c>
      <c r="E199" s="15" t="s">
        <v>68</v>
      </c>
      <c r="F199" s="13">
        <f>F200</f>
        <v>4128.7</v>
      </c>
    </row>
    <row r="200" spans="1:6" ht="25.5">
      <c r="A200" s="22" t="s">
        <v>8</v>
      </c>
      <c r="B200" s="19" t="s">
        <v>43</v>
      </c>
      <c r="C200" s="15" t="s">
        <v>46</v>
      </c>
      <c r="D200" s="15" t="s">
        <v>134</v>
      </c>
      <c r="E200" s="15" t="s">
        <v>68</v>
      </c>
      <c r="F200" s="13">
        <f>F201</f>
        <v>4128.7</v>
      </c>
    </row>
    <row r="201" spans="1:6" ht="30.75" customHeight="1">
      <c r="A201" s="22" t="s">
        <v>88</v>
      </c>
      <c r="B201" s="19" t="s">
        <v>43</v>
      </c>
      <c r="C201" s="15" t="s">
        <v>46</v>
      </c>
      <c r="D201" s="15" t="s">
        <v>134</v>
      </c>
      <c r="E201" s="15" t="s">
        <v>86</v>
      </c>
      <c r="F201" s="13">
        <v>4128.7</v>
      </c>
    </row>
    <row r="202" spans="1:6" ht="13.5">
      <c r="A202" s="22" t="s">
        <v>181</v>
      </c>
      <c r="B202" s="19" t="s">
        <v>43</v>
      </c>
      <c r="C202" s="15" t="s">
        <v>46</v>
      </c>
      <c r="D202" s="15" t="s">
        <v>183</v>
      </c>
      <c r="E202" s="15" t="s">
        <v>68</v>
      </c>
      <c r="F202" s="13">
        <f>F203</f>
        <v>2094.5</v>
      </c>
    </row>
    <row r="203" spans="1:7" ht="51.75" customHeight="1">
      <c r="A203" s="22" t="s">
        <v>169</v>
      </c>
      <c r="B203" s="19" t="s">
        <v>43</v>
      </c>
      <c r="C203" s="15" t="s">
        <v>46</v>
      </c>
      <c r="D203" s="15" t="s">
        <v>182</v>
      </c>
      <c r="E203" s="15" t="s">
        <v>86</v>
      </c>
      <c r="F203" s="13">
        <v>2094.5</v>
      </c>
      <c r="G203" s="33"/>
    </row>
    <row r="204" spans="1:7" s="50" customFormat="1" ht="18" customHeight="1">
      <c r="A204" s="43" t="s">
        <v>282</v>
      </c>
      <c r="B204" s="42" t="s">
        <v>43</v>
      </c>
      <c r="C204" s="38" t="s">
        <v>39</v>
      </c>
      <c r="D204" s="38" t="s">
        <v>67</v>
      </c>
      <c r="E204" s="38" t="s">
        <v>68</v>
      </c>
      <c r="F204" s="39">
        <f>F205</f>
        <v>5359.7</v>
      </c>
      <c r="G204" s="49"/>
    </row>
    <row r="205" spans="1:7" ht="23.25" customHeight="1">
      <c r="A205" s="22" t="s">
        <v>8</v>
      </c>
      <c r="B205" s="19" t="s">
        <v>43</v>
      </c>
      <c r="C205" s="15" t="s">
        <v>39</v>
      </c>
      <c r="D205" s="15" t="s">
        <v>129</v>
      </c>
      <c r="E205" s="15" t="s">
        <v>68</v>
      </c>
      <c r="F205" s="13">
        <f>F206</f>
        <v>5359.7</v>
      </c>
      <c r="G205" s="33"/>
    </row>
    <row r="206" spans="1:7" ht="26.25" customHeight="1">
      <c r="A206" s="22" t="s">
        <v>88</v>
      </c>
      <c r="B206" s="19" t="s">
        <v>43</v>
      </c>
      <c r="C206" s="15" t="s">
        <v>39</v>
      </c>
      <c r="D206" s="15" t="s">
        <v>129</v>
      </c>
      <c r="E206" s="15" t="s">
        <v>86</v>
      </c>
      <c r="F206" s="13">
        <v>5359.7</v>
      </c>
      <c r="G206" s="33"/>
    </row>
    <row r="207" spans="1:7" ht="12.75">
      <c r="A207" s="37" t="s">
        <v>135</v>
      </c>
      <c r="B207" s="42" t="s">
        <v>43</v>
      </c>
      <c r="C207" s="38" t="s">
        <v>42</v>
      </c>
      <c r="D207" s="38" t="s">
        <v>67</v>
      </c>
      <c r="E207" s="38" t="s">
        <v>68</v>
      </c>
      <c r="F207" s="39">
        <f>SUM(F208,F214,F211)</f>
        <v>25264.8</v>
      </c>
      <c r="G207" s="33"/>
    </row>
    <row r="208" spans="1:6" ht="12.75" customHeight="1">
      <c r="A208" s="24" t="s">
        <v>26</v>
      </c>
      <c r="B208" s="17" t="s">
        <v>43</v>
      </c>
      <c r="C208" s="17" t="s">
        <v>42</v>
      </c>
      <c r="D208" s="17" t="s">
        <v>136</v>
      </c>
      <c r="E208" s="17" t="s">
        <v>68</v>
      </c>
      <c r="F208" s="12">
        <f>F209</f>
        <v>12303.4</v>
      </c>
    </row>
    <row r="209" spans="1:6" ht="25.5">
      <c r="A209" s="22" t="s">
        <v>8</v>
      </c>
      <c r="B209" s="21" t="s">
        <v>43</v>
      </c>
      <c r="C209" s="17" t="s">
        <v>42</v>
      </c>
      <c r="D209" s="17" t="s">
        <v>137</v>
      </c>
      <c r="E209" s="17" t="s">
        <v>68</v>
      </c>
      <c r="F209" s="12">
        <f>F210</f>
        <v>12303.4</v>
      </c>
    </row>
    <row r="210" spans="1:6" ht="24.75" customHeight="1">
      <c r="A210" s="22" t="s">
        <v>88</v>
      </c>
      <c r="B210" s="17" t="s">
        <v>43</v>
      </c>
      <c r="C210" s="17" t="s">
        <v>42</v>
      </c>
      <c r="D210" s="17" t="s">
        <v>137</v>
      </c>
      <c r="E210" s="17" t="s">
        <v>86</v>
      </c>
      <c r="F210" s="12">
        <v>12303.4</v>
      </c>
    </row>
    <row r="211" spans="1:7" ht="42.75" customHeight="1">
      <c r="A211" s="22" t="s">
        <v>346</v>
      </c>
      <c r="B211" s="21" t="s">
        <v>43</v>
      </c>
      <c r="C211" s="17" t="s">
        <v>42</v>
      </c>
      <c r="D211" s="17" t="s">
        <v>170</v>
      </c>
      <c r="E211" s="17" t="s">
        <v>68</v>
      </c>
      <c r="F211" s="12">
        <f>F212+F213</f>
        <v>11400</v>
      </c>
      <c r="G211" s="11"/>
    </row>
    <row r="212" spans="1:6" ht="27" customHeight="1">
      <c r="A212" s="22" t="s">
        <v>88</v>
      </c>
      <c r="B212" s="21" t="s">
        <v>43</v>
      </c>
      <c r="C212" s="17" t="s">
        <v>42</v>
      </c>
      <c r="D212" s="17" t="s">
        <v>345</v>
      </c>
      <c r="E212" s="17" t="s">
        <v>86</v>
      </c>
      <c r="F212" s="12">
        <v>6503.2</v>
      </c>
    </row>
    <row r="213" spans="1:6" ht="24.75" customHeight="1">
      <c r="A213" s="22" t="s">
        <v>75</v>
      </c>
      <c r="B213" s="21" t="s">
        <v>43</v>
      </c>
      <c r="C213" s="17" t="s">
        <v>42</v>
      </c>
      <c r="D213" s="17" t="s">
        <v>345</v>
      </c>
      <c r="E213" s="17" t="s">
        <v>61</v>
      </c>
      <c r="F213" s="12">
        <v>4896.8</v>
      </c>
    </row>
    <row r="214" spans="1:6" ht="30" customHeight="1">
      <c r="A214" s="22" t="s">
        <v>283</v>
      </c>
      <c r="B214" s="21" t="s">
        <v>43</v>
      </c>
      <c r="C214" s="17" t="s">
        <v>42</v>
      </c>
      <c r="D214" s="17" t="s">
        <v>284</v>
      </c>
      <c r="E214" s="17" t="s">
        <v>68</v>
      </c>
      <c r="F214" s="12">
        <f>F215</f>
        <v>1561.4</v>
      </c>
    </row>
    <row r="215" spans="1:6" ht="30" customHeight="1">
      <c r="A215" s="22" t="s">
        <v>88</v>
      </c>
      <c r="B215" s="21" t="s">
        <v>43</v>
      </c>
      <c r="C215" s="17" t="s">
        <v>42</v>
      </c>
      <c r="D215" s="17" t="s">
        <v>284</v>
      </c>
      <c r="E215" s="17" t="s">
        <v>86</v>
      </c>
      <c r="F215" s="12">
        <v>1561.4</v>
      </c>
    </row>
    <row r="216" spans="1:6" ht="38.25">
      <c r="A216" s="41" t="s">
        <v>138</v>
      </c>
      <c r="B216" s="42" t="s">
        <v>43</v>
      </c>
      <c r="C216" s="38" t="s">
        <v>44</v>
      </c>
      <c r="D216" s="38" t="s">
        <v>67</v>
      </c>
      <c r="E216" s="38" t="s">
        <v>68</v>
      </c>
      <c r="F216" s="39">
        <f>SUM(F217+F219)</f>
        <v>1330.9</v>
      </c>
    </row>
    <row r="217" spans="1:6" ht="38.25">
      <c r="A217" s="18" t="s">
        <v>258</v>
      </c>
      <c r="B217" s="19" t="s">
        <v>43</v>
      </c>
      <c r="C217" s="15" t="s">
        <v>44</v>
      </c>
      <c r="D217" s="15" t="s">
        <v>259</v>
      </c>
      <c r="E217" s="15" t="s">
        <v>68</v>
      </c>
      <c r="F217" s="13">
        <f>F218</f>
        <v>1.2</v>
      </c>
    </row>
    <row r="218" spans="1:6" ht="13.5">
      <c r="A218" s="18" t="s">
        <v>256</v>
      </c>
      <c r="B218" s="19" t="s">
        <v>43</v>
      </c>
      <c r="C218" s="15" t="s">
        <v>44</v>
      </c>
      <c r="D218" s="15" t="s">
        <v>259</v>
      </c>
      <c r="E218" s="15" t="s">
        <v>257</v>
      </c>
      <c r="F218" s="13">
        <v>1.2</v>
      </c>
    </row>
    <row r="219" spans="1:6" ht="78.75" customHeight="1">
      <c r="A219" s="22" t="s">
        <v>20</v>
      </c>
      <c r="B219" s="17" t="s">
        <v>43</v>
      </c>
      <c r="C219" s="17" t="s">
        <v>44</v>
      </c>
      <c r="D219" s="17" t="s">
        <v>113</v>
      </c>
      <c r="E219" s="17" t="s">
        <v>68</v>
      </c>
      <c r="F219" s="12">
        <f>F220</f>
        <v>1329.7</v>
      </c>
    </row>
    <row r="220" spans="1:6" ht="25.5">
      <c r="A220" s="22" t="s">
        <v>8</v>
      </c>
      <c r="B220" s="21" t="s">
        <v>43</v>
      </c>
      <c r="C220" s="17" t="s">
        <v>44</v>
      </c>
      <c r="D220" s="17" t="s">
        <v>125</v>
      </c>
      <c r="E220" s="17" t="s">
        <v>68</v>
      </c>
      <c r="F220" s="12">
        <f>F221</f>
        <v>1329.7</v>
      </c>
    </row>
    <row r="221" spans="1:7" ht="12.75" customHeight="1">
      <c r="A221" s="22" t="s">
        <v>88</v>
      </c>
      <c r="B221" s="17" t="s">
        <v>43</v>
      </c>
      <c r="C221" s="17" t="s">
        <v>44</v>
      </c>
      <c r="D221" s="17" t="s">
        <v>125</v>
      </c>
      <c r="E221" s="17" t="s">
        <v>86</v>
      </c>
      <c r="F221" s="12">
        <v>1329.7</v>
      </c>
      <c r="G221" s="33"/>
    </row>
    <row r="222" spans="1:7" s="45" customFormat="1" ht="12.75">
      <c r="A222" s="57" t="s">
        <v>54</v>
      </c>
      <c r="B222" s="55" t="s">
        <v>44</v>
      </c>
      <c r="C222" s="55" t="s">
        <v>66</v>
      </c>
      <c r="D222" s="55" t="s">
        <v>67</v>
      </c>
      <c r="E222" s="55" t="s">
        <v>68</v>
      </c>
      <c r="F222" s="56">
        <f>F226+F229+F230+F232+F233+F236+F238+F239+F241+F243+F245+F247+F249+F251+F253+F255+F257+F259+F261+F263+F265+F267+F269+F271+F273+F275+F277+F283+F285+F286+F289+F291+F292+F296+F298+F299+F300+F302+F279+F288</f>
        <v>139730.9</v>
      </c>
      <c r="G222" s="47"/>
    </row>
    <row r="223" spans="1:8" ht="12.75" customHeight="1">
      <c r="A223" s="14" t="s">
        <v>227</v>
      </c>
      <c r="B223" s="15" t="s">
        <v>44</v>
      </c>
      <c r="C223" s="15" t="s">
        <v>37</v>
      </c>
      <c r="D223" s="15" t="s">
        <v>67</v>
      </c>
      <c r="E223" s="15" t="s">
        <v>68</v>
      </c>
      <c r="F223" s="13">
        <f>F224</f>
        <v>9.1</v>
      </c>
      <c r="G223" s="33"/>
      <c r="H223" s="33"/>
    </row>
    <row r="224" spans="1:6" ht="30" customHeight="1">
      <c r="A224" s="14" t="s">
        <v>139</v>
      </c>
      <c r="B224" s="15" t="s">
        <v>44</v>
      </c>
      <c r="C224" s="15" t="s">
        <v>37</v>
      </c>
      <c r="D224" s="15" t="s">
        <v>140</v>
      </c>
      <c r="E224" s="15" t="s">
        <v>68</v>
      </c>
      <c r="F224" s="13">
        <f>F225</f>
        <v>9.1</v>
      </c>
    </row>
    <row r="225" spans="1:6" ht="40.5" customHeight="1">
      <c r="A225" s="14" t="s">
        <v>27</v>
      </c>
      <c r="B225" s="15" t="s">
        <v>44</v>
      </c>
      <c r="C225" s="15" t="s">
        <v>37</v>
      </c>
      <c r="D225" s="15" t="s">
        <v>141</v>
      </c>
      <c r="E225" s="15" t="s">
        <v>68</v>
      </c>
      <c r="F225" s="13">
        <f>F226</f>
        <v>9.1</v>
      </c>
    </row>
    <row r="226" spans="1:7" ht="12.75">
      <c r="A226" s="14" t="s">
        <v>96</v>
      </c>
      <c r="B226" s="15" t="s">
        <v>44</v>
      </c>
      <c r="C226" s="15" t="s">
        <v>37</v>
      </c>
      <c r="D226" s="15" t="s">
        <v>141</v>
      </c>
      <c r="E226" s="15" t="s">
        <v>4</v>
      </c>
      <c r="F226" s="13">
        <v>9.1</v>
      </c>
      <c r="G226" s="34"/>
    </row>
    <row r="227" spans="1:6" ht="12.75">
      <c r="A227" s="14" t="s">
        <v>28</v>
      </c>
      <c r="B227" s="15" t="s">
        <v>44</v>
      </c>
      <c r="C227" s="15" t="s">
        <v>46</v>
      </c>
      <c r="D227" s="15" t="s">
        <v>98</v>
      </c>
      <c r="E227" s="15" t="s">
        <v>68</v>
      </c>
      <c r="F227" s="13">
        <f>F228</f>
        <v>22136</v>
      </c>
    </row>
    <row r="228" spans="1:6" ht="38.25">
      <c r="A228" s="14" t="s">
        <v>285</v>
      </c>
      <c r="B228" s="15" t="s">
        <v>44</v>
      </c>
      <c r="C228" s="15" t="s">
        <v>46</v>
      </c>
      <c r="D228" s="15" t="s">
        <v>286</v>
      </c>
      <c r="E228" s="15" t="s">
        <v>68</v>
      </c>
      <c r="F228" s="13">
        <f>F229+F231+F233</f>
        <v>22136</v>
      </c>
    </row>
    <row r="229" spans="1:7" ht="12.75" customHeight="1">
      <c r="A229" s="22" t="s">
        <v>88</v>
      </c>
      <c r="B229" s="15" t="s">
        <v>44</v>
      </c>
      <c r="C229" s="15" t="s">
        <v>46</v>
      </c>
      <c r="D229" s="15" t="s">
        <v>286</v>
      </c>
      <c r="E229" s="15" t="s">
        <v>86</v>
      </c>
      <c r="F229" s="13">
        <v>707.5</v>
      </c>
      <c r="G229" s="34"/>
    </row>
    <row r="230" spans="1:7" ht="12.75" customHeight="1">
      <c r="A230" s="22" t="s">
        <v>75</v>
      </c>
      <c r="B230" s="15" t="s">
        <v>44</v>
      </c>
      <c r="C230" s="15" t="s">
        <v>46</v>
      </c>
      <c r="D230" s="15" t="s">
        <v>286</v>
      </c>
      <c r="E230" s="15" t="s">
        <v>61</v>
      </c>
      <c r="F230" s="13">
        <v>200</v>
      </c>
      <c r="G230" s="34"/>
    </row>
    <row r="231" spans="1:7" ht="37.5" customHeight="1">
      <c r="A231" s="22" t="s">
        <v>287</v>
      </c>
      <c r="B231" s="15" t="s">
        <v>44</v>
      </c>
      <c r="C231" s="15" t="s">
        <v>46</v>
      </c>
      <c r="D231" s="15" t="s">
        <v>288</v>
      </c>
      <c r="E231" s="15" t="s">
        <v>68</v>
      </c>
      <c r="F231" s="13">
        <f>F232</f>
        <v>21424.7</v>
      </c>
      <c r="G231" s="34"/>
    </row>
    <row r="232" spans="1:7" ht="12.75" customHeight="1">
      <c r="A232" s="22" t="s">
        <v>88</v>
      </c>
      <c r="B232" s="15" t="s">
        <v>44</v>
      </c>
      <c r="C232" s="15" t="s">
        <v>46</v>
      </c>
      <c r="D232" s="15" t="s">
        <v>288</v>
      </c>
      <c r="E232" s="15" t="s">
        <v>86</v>
      </c>
      <c r="F232" s="13">
        <v>21424.7</v>
      </c>
      <c r="G232" s="52"/>
    </row>
    <row r="233" spans="1:7" ht="39" customHeight="1">
      <c r="A233" s="22" t="s">
        <v>289</v>
      </c>
      <c r="B233" s="15" t="s">
        <v>44</v>
      </c>
      <c r="C233" s="15" t="s">
        <v>46</v>
      </c>
      <c r="D233" s="15" t="s">
        <v>288</v>
      </c>
      <c r="E233" s="15" t="s">
        <v>290</v>
      </c>
      <c r="F233" s="13">
        <v>3.8</v>
      </c>
      <c r="G233" s="34"/>
    </row>
    <row r="234" spans="1:7" ht="12.75">
      <c r="A234" s="37" t="s">
        <v>29</v>
      </c>
      <c r="B234" s="38" t="s">
        <v>44</v>
      </c>
      <c r="C234" s="38" t="s">
        <v>38</v>
      </c>
      <c r="D234" s="38" t="s">
        <v>67</v>
      </c>
      <c r="E234" s="38" t="s">
        <v>68</v>
      </c>
      <c r="F234" s="39">
        <f>F235+F237+F240+F242+F244+F246+F248+F250+F252+F254+F256+F258+F260+F262+F264+F266+F268+F270+F272+F274+F276+F278</f>
        <v>92762.6</v>
      </c>
      <c r="G234" s="33"/>
    </row>
    <row r="235" spans="1:7" ht="25.5">
      <c r="A235" s="14" t="s">
        <v>291</v>
      </c>
      <c r="B235" s="15" t="s">
        <v>44</v>
      </c>
      <c r="C235" s="15" t="s">
        <v>38</v>
      </c>
      <c r="D235" s="15" t="s">
        <v>292</v>
      </c>
      <c r="E235" s="15" t="s">
        <v>68</v>
      </c>
      <c r="F235" s="13">
        <f>F236</f>
        <v>205.6</v>
      </c>
      <c r="G235" s="33"/>
    </row>
    <row r="236" spans="1:7" ht="38.25">
      <c r="A236" s="14" t="s">
        <v>293</v>
      </c>
      <c r="B236" s="15" t="s">
        <v>44</v>
      </c>
      <c r="C236" s="15" t="s">
        <v>38</v>
      </c>
      <c r="D236" s="15" t="s">
        <v>292</v>
      </c>
      <c r="E236" s="15" t="s">
        <v>294</v>
      </c>
      <c r="F236" s="13">
        <v>205.6</v>
      </c>
      <c r="G236" s="33"/>
    </row>
    <row r="237" spans="1:7" ht="25.5">
      <c r="A237" s="14" t="s">
        <v>295</v>
      </c>
      <c r="B237" s="15" t="s">
        <v>44</v>
      </c>
      <c r="C237" s="15" t="s">
        <v>38</v>
      </c>
      <c r="D237" s="15" t="s">
        <v>296</v>
      </c>
      <c r="E237" s="15" t="s">
        <v>68</v>
      </c>
      <c r="F237" s="13">
        <f>F238</f>
        <v>693.4</v>
      </c>
      <c r="G237" s="33"/>
    </row>
    <row r="238" spans="1:7" ht="12.75">
      <c r="A238" s="14" t="s">
        <v>297</v>
      </c>
      <c r="B238" s="15" t="s">
        <v>44</v>
      </c>
      <c r="C238" s="15" t="s">
        <v>38</v>
      </c>
      <c r="D238" s="15" t="s">
        <v>296</v>
      </c>
      <c r="E238" s="15" t="s">
        <v>298</v>
      </c>
      <c r="F238" s="13">
        <v>693.4</v>
      </c>
      <c r="G238" s="33"/>
    </row>
    <row r="239" spans="1:7" ht="13.5">
      <c r="A239" s="18" t="s">
        <v>96</v>
      </c>
      <c r="B239" s="15" t="s">
        <v>44</v>
      </c>
      <c r="C239" s="15" t="s">
        <v>38</v>
      </c>
      <c r="D239" s="15" t="s">
        <v>359</v>
      </c>
      <c r="E239" s="15" t="s">
        <v>4</v>
      </c>
      <c r="F239" s="13">
        <v>458.7</v>
      </c>
      <c r="G239" s="33"/>
    </row>
    <row r="240" spans="1:7" ht="63" customHeight="1">
      <c r="A240" s="14" t="s">
        <v>142</v>
      </c>
      <c r="B240" s="15" t="s">
        <v>44</v>
      </c>
      <c r="C240" s="15" t="s">
        <v>38</v>
      </c>
      <c r="D240" s="15" t="s">
        <v>143</v>
      </c>
      <c r="E240" s="15" t="s">
        <v>68</v>
      </c>
      <c r="F240" s="13">
        <f>F241</f>
        <v>351.1</v>
      </c>
      <c r="G240" s="35"/>
    </row>
    <row r="241" spans="1:7" ht="13.5">
      <c r="A241" s="18" t="s">
        <v>96</v>
      </c>
      <c r="B241" s="17" t="s">
        <v>44</v>
      </c>
      <c r="C241" s="15" t="s">
        <v>38</v>
      </c>
      <c r="D241" s="17" t="s">
        <v>143</v>
      </c>
      <c r="E241" s="17" t="s">
        <v>4</v>
      </c>
      <c r="F241" s="12">
        <v>351.1</v>
      </c>
      <c r="G241" s="35"/>
    </row>
    <row r="242" spans="1:7" ht="42.75" customHeight="1">
      <c r="A242" s="18" t="s">
        <v>144</v>
      </c>
      <c r="B242" s="17" t="s">
        <v>44</v>
      </c>
      <c r="C242" s="15" t="s">
        <v>38</v>
      </c>
      <c r="D242" s="17" t="s">
        <v>145</v>
      </c>
      <c r="E242" s="17" t="s">
        <v>68</v>
      </c>
      <c r="F242" s="12">
        <f>F243</f>
        <v>974.3</v>
      </c>
      <c r="G242" s="35"/>
    </row>
    <row r="243" spans="1:7" ht="13.5">
      <c r="A243" s="18" t="s">
        <v>96</v>
      </c>
      <c r="B243" s="17" t="s">
        <v>44</v>
      </c>
      <c r="C243" s="15" t="s">
        <v>38</v>
      </c>
      <c r="D243" s="17" t="s">
        <v>145</v>
      </c>
      <c r="E243" s="17" t="s">
        <v>4</v>
      </c>
      <c r="F243" s="12">
        <v>974.3</v>
      </c>
      <c r="G243" s="35"/>
    </row>
    <row r="244" spans="1:7" ht="51">
      <c r="A244" s="18" t="s">
        <v>299</v>
      </c>
      <c r="B244" s="17" t="s">
        <v>44</v>
      </c>
      <c r="C244" s="15" t="s">
        <v>38</v>
      </c>
      <c r="D244" s="17" t="s">
        <v>300</v>
      </c>
      <c r="E244" s="17" t="s">
        <v>68</v>
      </c>
      <c r="F244" s="12">
        <f>F245</f>
        <v>2574.5</v>
      </c>
      <c r="G244" s="35"/>
    </row>
    <row r="245" spans="1:7" ht="13.5">
      <c r="A245" s="18" t="s">
        <v>96</v>
      </c>
      <c r="B245" s="17" t="s">
        <v>44</v>
      </c>
      <c r="C245" s="15" t="s">
        <v>38</v>
      </c>
      <c r="D245" s="17" t="s">
        <v>300</v>
      </c>
      <c r="E245" s="17" t="s">
        <v>4</v>
      </c>
      <c r="F245" s="12">
        <v>2574.5</v>
      </c>
      <c r="G245" s="35"/>
    </row>
    <row r="246" spans="1:7" ht="50.25" customHeight="1">
      <c r="A246" s="18" t="s">
        <v>301</v>
      </c>
      <c r="B246" s="17" t="s">
        <v>44</v>
      </c>
      <c r="C246" s="15" t="s">
        <v>38</v>
      </c>
      <c r="D246" s="17" t="s">
        <v>302</v>
      </c>
      <c r="E246" s="17" t="s">
        <v>68</v>
      </c>
      <c r="F246" s="12">
        <f>F247</f>
        <v>4829.4</v>
      </c>
      <c r="G246" s="35"/>
    </row>
    <row r="247" spans="1:7" ht="13.5">
      <c r="A247" s="18" t="s">
        <v>96</v>
      </c>
      <c r="B247" s="17" t="s">
        <v>44</v>
      </c>
      <c r="C247" s="15" t="s">
        <v>38</v>
      </c>
      <c r="D247" s="17" t="s">
        <v>302</v>
      </c>
      <c r="E247" s="17" t="s">
        <v>4</v>
      </c>
      <c r="F247" s="12">
        <v>4829.4</v>
      </c>
      <c r="G247" s="35"/>
    </row>
    <row r="248" spans="1:7" ht="52.5" customHeight="1">
      <c r="A248" s="18" t="s">
        <v>303</v>
      </c>
      <c r="B248" s="17" t="s">
        <v>44</v>
      </c>
      <c r="C248" s="15" t="s">
        <v>38</v>
      </c>
      <c r="D248" s="17" t="s">
        <v>304</v>
      </c>
      <c r="E248" s="17" t="s">
        <v>68</v>
      </c>
      <c r="F248" s="12">
        <f>F249</f>
        <v>13849.8</v>
      </c>
      <c r="G248" s="35"/>
    </row>
    <row r="249" spans="1:7" ht="13.5">
      <c r="A249" s="18" t="s">
        <v>96</v>
      </c>
      <c r="B249" s="17" t="s">
        <v>44</v>
      </c>
      <c r="C249" s="15" t="s">
        <v>38</v>
      </c>
      <c r="D249" s="17" t="s">
        <v>304</v>
      </c>
      <c r="E249" s="17" t="s">
        <v>4</v>
      </c>
      <c r="F249" s="12">
        <v>13849.8</v>
      </c>
      <c r="G249" s="35"/>
    </row>
    <row r="250" spans="1:7" ht="51">
      <c r="A250" s="14" t="s">
        <v>305</v>
      </c>
      <c r="B250" s="15" t="s">
        <v>44</v>
      </c>
      <c r="C250" s="15" t="s">
        <v>38</v>
      </c>
      <c r="D250" s="15" t="s">
        <v>306</v>
      </c>
      <c r="E250" s="15" t="s">
        <v>68</v>
      </c>
      <c r="F250" s="13">
        <f>F251</f>
        <v>259.9</v>
      </c>
      <c r="G250" s="35"/>
    </row>
    <row r="251" spans="1:7" ht="13.5">
      <c r="A251" s="18" t="s">
        <v>96</v>
      </c>
      <c r="B251" s="15" t="s">
        <v>44</v>
      </c>
      <c r="C251" s="15" t="s">
        <v>38</v>
      </c>
      <c r="D251" s="15" t="s">
        <v>306</v>
      </c>
      <c r="E251" s="15" t="s">
        <v>4</v>
      </c>
      <c r="F251" s="13">
        <v>259.9</v>
      </c>
      <c r="G251" s="35"/>
    </row>
    <row r="252" spans="1:7" ht="51">
      <c r="A252" s="14" t="s">
        <v>307</v>
      </c>
      <c r="B252" s="15" t="s">
        <v>44</v>
      </c>
      <c r="C252" s="15" t="s">
        <v>38</v>
      </c>
      <c r="D252" s="15" t="s">
        <v>308</v>
      </c>
      <c r="E252" s="15" t="s">
        <v>68</v>
      </c>
      <c r="F252" s="13">
        <f>F253</f>
        <v>1477.7</v>
      </c>
      <c r="G252" s="35"/>
    </row>
    <row r="253" spans="1:7" ht="13.5">
      <c r="A253" s="18" t="s">
        <v>96</v>
      </c>
      <c r="B253" s="15" t="s">
        <v>44</v>
      </c>
      <c r="C253" s="15" t="s">
        <v>38</v>
      </c>
      <c r="D253" s="15" t="s">
        <v>308</v>
      </c>
      <c r="E253" s="15" t="s">
        <v>4</v>
      </c>
      <c r="F253" s="13">
        <v>1477.7</v>
      </c>
      <c r="G253" s="35"/>
    </row>
    <row r="254" spans="1:7" ht="60" customHeight="1">
      <c r="A254" s="14" t="s">
        <v>309</v>
      </c>
      <c r="B254" s="15" t="s">
        <v>44</v>
      </c>
      <c r="C254" s="15" t="s">
        <v>38</v>
      </c>
      <c r="D254" s="15" t="s">
        <v>310</v>
      </c>
      <c r="E254" s="15" t="s">
        <v>68</v>
      </c>
      <c r="F254" s="13">
        <f>F255</f>
        <v>2534.4</v>
      </c>
      <c r="G254" s="35"/>
    </row>
    <row r="255" spans="1:7" ht="13.5">
      <c r="A255" s="18" t="s">
        <v>96</v>
      </c>
      <c r="B255" s="15" t="s">
        <v>44</v>
      </c>
      <c r="C255" s="15" t="s">
        <v>148</v>
      </c>
      <c r="D255" s="15" t="s">
        <v>310</v>
      </c>
      <c r="E255" s="15" t="s">
        <v>4</v>
      </c>
      <c r="F255" s="13">
        <v>2534.4</v>
      </c>
      <c r="G255" s="35"/>
    </row>
    <row r="256" spans="1:7" ht="50.25" customHeight="1">
      <c r="A256" s="14" t="s">
        <v>311</v>
      </c>
      <c r="B256" s="15" t="s">
        <v>44</v>
      </c>
      <c r="C256" s="15" t="s">
        <v>38</v>
      </c>
      <c r="D256" s="15" t="s">
        <v>312</v>
      </c>
      <c r="E256" s="15" t="s">
        <v>68</v>
      </c>
      <c r="F256" s="13">
        <f>F257</f>
        <v>32.3</v>
      </c>
      <c r="G256" s="35"/>
    </row>
    <row r="257" spans="1:7" ht="25.5">
      <c r="A257" s="22" t="s">
        <v>88</v>
      </c>
      <c r="B257" s="15" t="s">
        <v>44</v>
      </c>
      <c r="C257" s="15" t="s">
        <v>38</v>
      </c>
      <c r="D257" s="15" t="s">
        <v>312</v>
      </c>
      <c r="E257" s="15" t="s">
        <v>86</v>
      </c>
      <c r="F257" s="13">
        <v>32.3</v>
      </c>
      <c r="G257" s="36"/>
    </row>
    <row r="258" spans="1:7" ht="25.5">
      <c r="A258" s="16" t="s">
        <v>31</v>
      </c>
      <c r="B258" s="15" t="s">
        <v>44</v>
      </c>
      <c r="C258" s="15" t="s">
        <v>38</v>
      </c>
      <c r="D258" s="15" t="s">
        <v>147</v>
      </c>
      <c r="E258" s="15" t="s">
        <v>68</v>
      </c>
      <c r="F258" s="13">
        <f>F259</f>
        <v>11427.1</v>
      </c>
      <c r="G258" s="35"/>
    </row>
    <row r="259" spans="1:7" ht="13.5">
      <c r="A259" s="18" t="s">
        <v>96</v>
      </c>
      <c r="B259" s="15" t="s">
        <v>44</v>
      </c>
      <c r="C259" s="15" t="s">
        <v>38</v>
      </c>
      <c r="D259" s="15" t="s">
        <v>147</v>
      </c>
      <c r="E259" s="15" t="s">
        <v>4</v>
      </c>
      <c r="F259" s="13">
        <v>11427.1</v>
      </c>
      <c r="G259" s="35"/>
    </row>
    <row r="260" spans="1:7" ht="51">
      <c r="A260" s="16" t="s">
        <v>313</v>
      </c>
      <c r="B260" s="15" t="s">
        <v>44</v>
      </c>
      <c r="C260" s="15" t="s">
        <v>38</v>
      </c>
      <c r="D260" s="15" t="s">
        <v>149</v>
      </c>
      <c r="E260" s="15" t="s">
        <v>68</v>
      </c>
      <c r="F260" s="13">
        <f>F261</f>
        <v>13116.2</v>
      </c>
      <c r="G260" s="35"/>
    </row>
    <row r="261" spans="1:7" ht="13.5">
      <c r="A261" s="18" t="s">
        <v>96</v>
      </c>
      <c r="B261" s="15" t="s">
        <v>44</v>
      </c>
      <c r="C261" s="15" t="s">
        <v>38</v>
      </c>
      <c r="D261" s="15" t="s">
        <v>149</v>
      </c>
      <c r="E261" s="15" t="s">
        <v>4</v>
      </c>
      <c r="F261" s="13">
        <v>13116.2</v>
      </c>
      <c r="G261" s="35"/>
    </row>
    <row r="262" spans="1:7" ht="24" customHeight="1">
      <c r="A262" s="18" t="s">
        <v>314</v>
      </c>
      <c r="B262" s="15" t="s">
        <v>44</v>
      </c>
      <c r="C262" s="15" t="s">
        <v>38</v>
      </c>
      <c r="D262" s="15" t="s">
        <v>315</v>
      </c>
      <c r="E262" s="15" t="s">
        <v>68</v>
      </c>
      <c r="F262" s="13">
        <f>F263</f>
        <v>12512.1</v>
      </c>
      <c r="G262" s="35"/>
    </row>
    <row r="263" spans="1:7" ht="13.5">
      <c r="A263" s="18" t="s">
        <v>96</v>
      </c>
      <c r="B263" s="15" t="s">
        <v>44</v>
      </c>
      <c r="C263" s="15" t="s">
        <v>38</v>
      </c>
      <c r="D263" s="15" t="s">
        <v>315</v>
      </c>
      <c r="E263" s="15" t="s">
        <v>4</v>
      </c>
      <c r="F263" s="13">
        <v>12512.1</v>
      </c>
      <c r="G263" s="35"/>
    </row>
    <row r="264" spans="1:7" ht="75.75" customHeight="1">
      <c r="A264" s="18" t="s">
        <v>316</v>
      </c>
      <c r="B264" s="15" t="s">
        <v>44</v>
      </c>
      <c r="C264" s="15" t="s">
        <v>38</v>
      </c>
      <c r="D264" s="15" t="s">
        <v>317</v>
      </c>
      <c r="E264" s="15" t="s">
        <v>68</v>
      </c>
      <c r="F264" s="13">
        <f>F265</f>
        <v>6931.6</v>
      </c>
      <c r="G264" s="35"/>
    </row>
    <row r="265" spans="1:7" ht="13.5">
      <c r="A265" s="18" t="s">
        <v>96</v>
      </c>
      <c r="B265" s="15" t="s">
        <v>44</v>
      </c>
      <c r="C265" s="15" t="s">
        <v>38</v>
      </c>
      <c r="D265" s="15" t="s">
        <v>317</v>
      </c>
      <c r="E265" s="15" t="s">
        <v>4</v>
      </c>
      <c r="F265" s="13">
        <v>6931.6</v>
      </c>
      <c r="G265" s="35"/>
    </row>
    <row r="266" spans="1:7" ht="54.75" customHeight="1">
      <c r="A266" s="18" t="s">
        <v>318</v>
      </c>
      <c r="B266" s="15" t="s">
        <v>44</v>
      </c>
      <c r="C266" s="15" t="s">
        <v>38</v>
      </c>
      <c r="D266" s="15" t="s">
        <v>319</v>
      </c>
      <c r="E266" s="15" t="s">
        <v>68</v>
      </c>
      <c r="F266" s="13">
        <f>F267</f>
        <v>12576.2</v>
      </c>
      <c r="G266" s="35"/>
    </row>
    <row r="267" spans="1:7" ht="13.5">
      <c r="A267" s="18" t="s">
        <v>96</v>
      </c>
      <c r="B267" s="15" t="s">
        <v>44</v>
      </c>
      <c r="C267" s="15" t="s">
        <v>38</v>
      </c>
      <c r="D267" s="15" t="s">
        <v>319</v>
      </c>
      <c r="E267" s="15" t="s">
        <v>4</v>
      </c>
      <c r="F267" s="13">
        <v>12576.2</v>
      </c>
      <c r="G267" s="35"/>
    </row>
    <row r="268" spans="1:7" ht="77.25" customHeight="1">
      <c r="A268" s="18" t="s">
        <v>320</v>
      </c>
      <c r="B268" s="15" t="s">
        <v>44</v>
      </c>
      <c r="C268" s="15" t="s">
        <v>38</v>
      </c>
      <c r="D268" s="15" t="s">
        <v>321</v>
      </c>
      <c r="E268" s="15" t="s">
        <v>68</v>
      </c>
      <c r="F268" s="13">
        <f>F269</f>
        <v>424.4</v>
      </c>
      <c r="G268" s="35"/>
    </row>
    <row r="269" spans="1:7" ht="13.5">
      <c r="A269" s="18" t="s">
        <v>96</v>
      </c>
      <c r="B269" s="15" t="s">
        <v>44</v>
      </c>
      <c r="C269" s="15" t="s">
        <v>38</v>
      </c>
      <c r="D269" s="15" t="s">
        <v>321</v>
      </c>
      <c r="E269" s="15" t="s">
        <v>4</v>
      </c>
      <c r="F269" s="13">
        <v>424.4</v>
      </c>
      <c r="G269" s="35"/>
    </row>
    <row r="270" spans="1:7" ht="63" customHeight="1">
      <c r="A270" s="18" t="s">
        <v>322</v>
      </c>
      <c r="B270" s="15" t="s">
        <v>44</v>
      </c>
      <c r="C270" s="15" t="s">
        <v>38</v>
      </c>
      <c r="D270" s="15" t="s">
        <v>323</v>
      </c>
      <c r="E270" s="15" t="s">
        <v>68</v>
      </c>
      <c r="F270" s="13">
        <f>F271</f>
        <v>1024.8</v>
      </c>
      <c r="G270" s="35"/>
    </row>
    <row r="271" spans="1:7" ht="63.75">
      <c r="A271" s="18" t="s">
        <v>322</v>
      </c>
      <c r="B271" s="15" t="s">
        <v>44</v>
      </c>
      <c r="C271" s="15" t="s">
        <v>38</v>
      </c>
      <c r="D271" s="15" t="s">
        <v>323</v>
      </c>
      <c r="E271" s="15" t="s">
        <v>4</v>
      </c>
      <c r="F271" s="13">
        <v>1024.8</v>
      </c>
      <c r="G271" s="35"/>
    </row>
    <row r="272" spans="1:7" ht="25.5">
      <c r="A272" s="16" t="s">
        <v>30</v>
      </c>
      <c r="B272" s="15" t="s">
        <v>44</v>
      </c>
      <c r="C272" s="15" t="s">
        <v>38</v>
      </c>
      <c r="D272" s="15" t="s">
        <v>150</v>
      </c>
      <c r="E272" s="15" t="s">
        <v>68</v>
      </c>
      <c r="F272" s="13">
        <f>F273</f>
        <v>1174.5</v>
      </c>
      <c r="G272" s="35"/>
    </row>
    <row r="273" spans="1:7" ht="13.5">
      <c r="A273" s="29" t="s">
        <v>231</v>
      </c>
      <c r="B273" s="15" t="s">
        <v>146</v>
      </c>
      <c r="C273" s="15" t="s">
        <v>38</v>
      </c>
      <c r="D273" s="15" t="s">
        <v>150</v>
      </c>
      <c r="E273" s="15" t="s">
        <v>4</v>
      </c>
      <c r="F273" s="13">
        <v>1174.5</v>
      </c>
      <c r="G273" s="35"/>
    </row>
    <row r="274" spans="1:7" ht="12.75">
      <c r="A274" s="14" t="s">
        <v>326</v>
      </c>
      <c r="B274" s="15" t="s">
        <v>146</v>
      </c>
      <c r="C274" s="15" t="s">
        <v>38</v>
      </c>
      <c r="D274" s="15" t="s">
        <v>324</v>
      </c>
      <c r="E274" s="15" t="s">
        <v>68</v>
      </c>
      <c r="F274" s="13">
        <f>F275</f>
        <v>663.8</v>
      </c>
      <c r="G274" s="35"/>
    </row>
    <row r="275" spans="1:7" ht="18.75" customHeight="1">
      <c r="A275" s="14" t="s">
        <v>30</v>
      </c>
      <c r="B275" s="15" t="s">
        <v>146</v>
      </c>
      <c r="C275" s="15" t="s">
        <v>38</v>
      </c>
      <c r="D275" s="15" t="s">
        <v>324</v>
      </c>
      <c r="E275" s="15" t="s">
        <v>325</v>
      </c>
      <c r="F275" s="13">
        <v>663.8</v>
      </c>
      <c r="G275" s="35"/>
    </row>
    <row r="276" spans="1:7" ht="62.25" customHeight="1">
      <c r="A276" s="24" t="s">
        <v>261</v>
      </c>
      <c r="B276" s="15" t="s">
        <v>44</v>
      </c>
      <c r="C276" s="15" t="s">
        <v>38</v>
      </c>
      <c r="D276" s="15" t="s">
        <v>262</v>
      </c>
      <c r="E276" s="15" t="s">
        <v>68</v>
      </c>
      <c r="F276" s="13">
        <f>F277</f>
        <v>3997.9</v>
      </c>
      <c r="G276" s="35"/>
    </row>
    <row r="277" spans="1:7" ht="22.5" customHeight="1">
      <c r="A277" s="14" t="s">
        <v>30</v>
      </c>
      <c r="B277" s="15" t="s">
        <v>44</v>
      </c>
      <c r="C277" s="15" t="s">
        <v>38</v>
      </c>
      <c r="D277" s="15" t="s">
        <v>262</v>
      </c>
      <c r="E277" s="15" t="s">
        <v>325</v>
      </c>
      <c r="F277" s="13">
        <v>3997.9</v>
      </c>
      <c r="G277" s="35"/>
    </row>
    <row r="278" spans="1:7" ht="22.5" customHeight="1">
      <c r="A278" s="14" t="s">
        <v>58</v>
      </c>
      <c r="B278" s="15" t="s">
        <v>44</v>
      </c>
      <c r="C278" s="15" t="s">
        <v>38</v>
      </c>
      <c r="D278" s="15" t="s">
        <v>97</v>
      </c>
      <c r="E278" s="15" t="s">
        <v>68</v>
      </c>
      <c r="F278" s="13">
        <f>F279</f>
        <v>1131.6</v>
      </c>
      <c r="G278" s="35"/>
    </row>
    <row r="279" spans="1:7" ht="25.5">
      <c r="A279" s="20" t="s">
        <v>75</v>
      </c>
      <c r="B279" s="15" t="s">
        <v>146</v>
      </c>
      <c r="C279" s="15" t="s">
        <v>38</v>
      </c>
      <c r="D279" s="15" t="s">
        <v>97</v>
      </c>
      <c r="E279" s="15" t="s">
        <v>325</v>
      </c>
      <c r="F279" s="13">
        <v>1131.6</v>
      </c>
      <c r="G279" s="35"/>
    </row>
    <row r="280" spans="1:7" ht="20.25" customHeight="1">
      <c r="A280" s="40" t="s">
        <v>195</v>
      </c>
      <c r="B280" s="38" t="s">
        <v>44</v>
      </c>
      <c r="C280" s="38" t="s">
        <v>39</v>
      </c>
      <c r="D280" s="38" t="s">
        <v>67</v>
      </c>
      <c r="E280" s="38" t="s">
        <v>68</v>
      </c>
      <c r="F280" s="39">
        <f>F281</f>
        <v>16731.8</v>
      </c>
      <c r="G280" s="35"/>
    </row>
    <row r="281" spans="1:7" ht="25.5">
      <c r="A281" s="14" t="s">
        <v>185</v>
      </c>
      <c r="B281" s="15" t="s">
        <v>44</v>
      </c>
      <c r="C281" s="15" t="s">
        <v>39</v>
      </c>
      <c r="D281" s="15" t="s">
        <v>183</v>
      </c>
      <c r="E281" s="15" t="s">
        <v>68</v>
      </c>
      <c r="F281" s="13">
        <f>F282+F284+F287+F290</f>
        <v>16731.8</v>
      </c>
      <c r="G281" s="35"/>
    </row>
    <row r="282" spans="1:7" ht="73.5" customHeight="1">
      <c r="A282" s="27" t="s">
        <v>186</v>
      </c>
      <c r="B282" s="15" t="s">
        <v>44</v>
      </c>
      <c r="C282" s="15" t="s">
        <v>39</v>
      </c>
      <c r="D282" s="15" t="s">
        <v>187</v>
      </c>
      <c r="E282" s="15" t="s">
        <v>68</v>
      </c>
      <c r="F282" s="13">
        <f>F283</f>
        <v>2830.7</v>
      </c>
      <c r="G282" s="35"/>
    </row>
    <row r="283" spans="1:7" ht="18" customHeight="1">
      <c r="A283" s="26" t="s">
        <v>96</v>
      </c>
      <c r="B283" s="15" t="s">
        <v>44</v>
      </c>
      <c r="C283" s="15" t="s">
        <v>39</v>
      </c>
      <c r="D283" s="15" t="s">
        <v>187</v>
      </c>
      <c r="E283" s="15" t="s">
        <v>4</v>
      </c>
      <c r="F283" s="13">
        <v>2830.7</v>
      </c>
      <c r="G283" s="35"/>
    </row>
    <row r="284" spans="1:7" ht="27" customHeight="1">
      <c r="A284" s="14" t="s">
        <v>327</v>
      </c>
      <c r="B284" s="15" t="s">
        <v>146</v>
      </c>
      <c r="C284" s="15" t="s">
        <v>39</v>
      </c>
      <c r="D284" s="15" t="s">
        <v>328</v>
      </c>
      <c r="E284" s="15" t="s">
        <v>68</v>
      </c>
      <c r="F284" s="13">
        <f>F285+F286</f>
        <v>4230.6</v>
      </c>
      <c r="G284" s="35"/>
    </row>
    <row r="285" spans="1:7" ht="41.25" customHeight="1">
      <c r="A285" s="14" t="s">
        <v>329</v>
      </c>
      <c r="B285" s="15" t="s">
        <v>146</v>
      </c>
      <c r="C285" s="15" t="s">
        <v>39</v>
      </c>
      <c r="D285" s="15" t="s">
        <v>328</v>
      </c>
      <c r="E285" s="15" t="s">
        <v>330</v>
      </c>
      <c r="F285" s="13">
        <v>3905.7</v>
      </c>
      <c r="G285" s="35"/>
    </row>
    <row r="286" spans="1:7" ht="41.25" customHeight="1">
      <c r="A286" s="14" t="s">
        <v>289</v>
      </c>
      <c r="B286" s="15" t="s">
        <v>44</v>
      </c>
      <c r="C286" s="15" t="s">
        <v>39</v>
      </c>
      <c r="D286" s="15" t="s">
        <v>328</v>
      </c>
      <c r="E286" s="15" t="s">
        <v>290</v>
      </c>
      <c r="F286" s="13">
        <v>324.9</v>
      </c>
      <c r="G286" s="35"/>
    </row>
    <row r="287" spans="1:7" ht="22.5" customHeight="1">
      <c r="A287" s="14" t="s">
        <v>331</v>
      </c>
      <c r="B287" s="15" t="s">
        <v>44</v>
      </c>
      <c r="C287" s="15" t="s">
        <v>39</v>
      </c>
      <c r="D287" s="15" t="s">
        <v>332</v>
      </c>
      <c r="E287" s="15" t="s">
        <v>68</v>
      </c>
      <c r="F287" s="13">
        <f>F288+F289</f>
        <v>1871.8</v>
      </c>
      <c r="G287" s="35"/>
    </row>
    <row r="288" spans="1:7" ht="41.25" customHeight="1">
      <c r="A288" s="14" t="s">
        <v>329</v>
      </c>
      <c r="B288" s="15" t="s">
        <v>44</v>
      </c>
      <c r="C288" s="15" t="s">
        <v>39</v>
      </c>
      <c r="D288" s="15" t="s">
        <v>332</v>
      </c>
      <c r="E288" s="15" t="s">
        <v>330</v>
      </c>
      <c r="F288" s="13">
        <v>1800</v>
      </c>
      <c r="G288" s="35"/>
    </row>
    <row r="289" spans="1:7" ht="41.25" customHeight="1">
      <c r="A289" s="14" t="s">
        <v>289</v>
      </c>
      <c r="B289" s="15" t="s">
        <v>44</v>
      </c>
      <c r="C289" s="15" t="s">
        <v>39</v>
      </c>
      <c r="D289" s="15" t="s">
        <v>332</v>
      </c>
      <c r="E289" s="15" t="s">
        <v>290</v>
      </c>
      <c r="F289" s="13">
        <v>71.8</v>
      </c>
      <c r="G289" s="35"/>
    </row>
    <row r="290" spans="1:7" ht="41.25" customHeight="1">
      <c r="A290" s="14" t="s">
        <v>333</v>
      </c>
      <c r="B290" s="15" t="s">
        <v>44</v>
      </c>
      <c r="C290" s="15" t="s">
        <v>39</v>
      </c>
      <c r="D290" s="15" t="s">
        <v>334</v>
      </c>
      <c r="E290" s="15" t="s">
        <v>68</v>
      </c>
      <c r="F290" s="13">
        <f>F291+F292</f>
        <v>7798.7</v>
      </c>
      <c r="G290" s="35"/>
    </row>
    <row r="291" spans="1:7" ht="41.25" customHeight="1">
      <c r="A291" s="14" t="s">
        <v>329</v>
      </c>
      <c r="B291" s="15" t="s">
        <v>44</v>
      </c>
      <c r="C291" s="15" t="s">
        <v>39</v>
      </c>
      <c r="D291" s="15" t="s">
        <v>334</v>
      </c>
      <c r="E291" s="15" t="s">
        <v>330</v>
      </c>
      <c r="F291" s="13">
        <v>6773.7</v>
      </c>
      <c r="G291" s="35"/>
    </row>
    <row r="292" spans="1:7" ht="41.25" customHeight="1">
      <c r="A292" s="14" t="s">
        <v>289</v>
      </c>
      <c r="B292" s="15" t="s">
        <v>44</v>
      </c>
      <c r="C292" s="15" t="s">
        <v>39</v>
      </c>
      <c r="D292" s="15" t="s">
        <v>334</v>
      </c>
      <c r="E292" s="15" t="s">
        <v>290</v>
      </c>
      <c r="F292" s="13">
        <v>1025</v>
      </c>
      <c r="G292" s="35"/>
    </row>
    <row r="293" spans="1:7" ht="27" customHeight="1">
      <c r="A293" s="37" t="s">
        <v>32</v>
      </c>
      <c r="B293" s="38" t="s">
        <v>44</v>
      </c>
      <c r="C293" s="38" t="s">
        <v>47</v>
      </c>
      <c r="D293" s="38" t="s">
        <v>67</v>
      </c>
      <c r="E293" s="38" t="s">
        <v>68</v>
      </c>
      <c r="F293" s="39">
        <f>F294</f>
        <v>7432.7</v>
      </c>
      <c r="G293" s="35"/>
    </row>
    <row r="294" spans="1:7" ht="63.75">
      <c r="A294" s="16" t="s">
        <v>77</v>
      </c>
      <c r="B294" s="15" t="s">
        <v>44</v>
      </c>
      <c r="C294" s="15" t="s">
        <v>47</v>
      </c>
      <c r="D294" s="15" t="s">
        <v>70</v>
      </c>
      <c r="E294" s="15" t="s">
        <v>68</v>
      </c>
      <c r="F294" s="13">
        <f>F295+F297+F299+F300+F301</f>
        <v>7432.7</v>
      </c>
      <c r="G294" s="35"/>
    </row>
    <row r="295" spans="1:7" ht="12.75">
      <c r="A295" s="16" t="s">
        <v>5</v>
      </c>
      <c r="B295" s="15" t="s">
        <v>44</v>
      </c>
      <c r="C295" s="15" t="s">
        <v>47</v>
      </c>
      <c r="D295" s="15" t="s">
        <v>78</v>
      </c>
      <c r="E295" s="15" t="s">
        <v>68</v>
      </c>
      <c r="F295" s="13">
        <f>F296</f>
        <v>52.5</v>
      </c>
      <c r="G295" s="35"/>
    </row>
    <row r="296" spans="1:7" ht="25.5">
      <c r="A296" s="16" t="s">
        <v>75</v>
      </c>
      <c r="B296" s="15" t="s">
        <v>44</v>
      </c>
      <c r="C296" s="15" t="s">
        <v>47</v>
      </c>
      <c r="D296" s="15" t="s">
        <v>78</v>
      </c>
      <c r="E296" s="15" t="s">
        <v>61</v>
      </c>
      <c r="F296" s="13">
        <v>52.5</v>
      </c>
      <c r="G296" s="35"/>
    </row>
    <row r="297" spans="1:7" ht="38.25">
      <c r="A297" s="16" t="s">
        <v>180</v>
      </c>
      <c r="B297" s="15" t="s">
        <v>44</v>
      </c>
      <c r="C297" s="15" t="s">
        <v>47</v>
      </c>
      <c r="D297" s="15" t="s">
        <v>161</v>
      </c>
      <c r="E297" s="15" t="s">
        <v>68</v>
      </c>
      <c r="F297" s="13">
        <f>F298</f>
        <v>237.6</v>
      </c>
      <c r="G297" s="35"/>
    </row>
    <row r="298" spans="1:7" ht="25.5">
      <c r="A298" s="16" t="s">
        <v>75</v>
      </c>
      <c r="B298" s="15" t="s">
        <v>44</v>
      </c>
      <c r="C298" s="15" t="s">
        <v>47</v>
      </c>
      <c r="D298" s="15" t="s">
        <v>161</v>
      </c>
      <c r="E298" s="15" t="s">
        <v>61</v>
      </c>
      <c r="F298" s="13">
        <v>237.6</v>
      </c>
      <c r="G298" s="35"/>
    </row>
    <row r="299" spans="1:7" ht="25.5">
      <c r="A299" s="16" t="s">
        <v>188</v>
      </c>
      <c r="B299" s="15" t="s">
        <v>44</v>
      </c>
      <c r="C299" s="15" t="s">
        <v>47</v>
      </c>
      <c r="D299" s="15" t="s">
        <v>189</v>
      </c>
      <c r="E299" s="15" t="s">
        <v>61</v>
      </c>
      <c r="F299" s="13">
        <v>1610.2</v>
      </c>
      <c r="G299" s="35"/>
    </row>
    <row r="300" spans="1:7" ht="54" customHeight="1">
      <c r="A300" s="16" t="s">
        <v>336</v>
      </c>
      <c r="B300" s="15" t="s">
        <v>44</v>
      </c>
      <c r="C300" s="15" t="s">
        <v>47</v>
      </c>
      <c r="D300" s="15" t="s">
        <v>335</v>
      </c>
      <c r="E300" s="15" t="s">
        <v>61</v>
      </c>
      <c r="F300" s="13">
        <v>4722.9</v>
      </c>
      <c r="G300" s="35"/>
    </row>
    <row r="301" spans="1:7" ht="38.25">
      <c r="A301" s="16" t="s">
        <v>337</v>
      </c>
      <c r="B301" s="15" t="s">
        <v>44</v>
      </c>
      <c r="C301" s="15" t="s">
        <v>47</v>
      </c>
      <c r="D301" s="15" t="s">
        <v>338</v>
      </c>
      <c r="E301" s="15" t="s">
        <v>68</v>
      </c>
      <c r="F301" s="13">
        <f>F302</f>
        <v>809.5</v>
      </c>
      <c r="G301" s="35"/>
    </row>
    <row r="302" spans="1:7" ht="25.5">
      <c r="A302" s="16" t="s">
        <v>75</v>
      </c>
      <c r="B302" s="15" t="s">
        <v>44</v>
      </c>
      <c r="C302" s="15" t="s">
        <v>47</v>
      </c>
      <c r="D302" s="15" t="s">
        <v>338</v>
      </c>
      <c r="E302" s="15" t="s">
        <v>61</v>
      </c>
      <c r="F302" s="13">
        <v>809.5</v>
      </c>
      <c r="G302" s="35"/>
    </row>
    <row r="303" spans="1:7" s="45" customFormat="1" ht="12.75">
      <c r="A303" s="57" t="s">
        <v>55</v>
      </c>
      <c r="B303" s="55" t="s">
        <v>45</v>
      </c>
      <c r="C303" s="55" t="s">
        <v>66</v>
      </c>
      <c r="D303" s="55" t="s">
        <v>67</v>
      </c>
      <c r="E303" s="55" t="s">
        <v>68</v>
      </c>
      <c r="F303" s="66">
        <f>F307+F309+F313+F317+F319+F323</f>
        <v>205853.1</v>
      </c>
      <c r="G303" s="48"/>
    </row>
    <row r="304" spans="1:7" s="28" customFormat="1" ht="25.5">
      <c r="A304" s="14" t="s">
        <v>201</v>
      </c>
      <c r="B304" s="15" t="s">
        <v>45</v>
      </c>
      <c r="C304" s="15" t="s">
        <v>37</v>
      </c>
      <c r="D304" s="15" t="s">
        <v>67</v>
      </c>
      <c r="E304" s="15" t="s">
        <v>68</v>
      </c>
      <c r="F304" s="30">
        <f>F305+F308</f>
        <v>26867.9</v>
      </c>
      <c r="G304" s="35"/>
    </row>
    <row r="305" spans="1:7" s="28" customFormat="1" ht="12.75">
      <c r="A305" s="14" t="s">
        <v>202</v>
      </c>
      <c r="B305" s="15" t="s">
        <v>203</v>
      </c>
      <c r="C305" s="15" t="s">
        <v>37</v>
      </c>
      <c r="D305" s="15" t="s">
        <v>204</v>
      </c>
      <c r="E305" s="15" t="s">
        <v>68</v>
      </c>
      <c r="F305" s="30">
        <f>F306</f>
        <v>12268</v>
      </c>
      <c r="G305" s="35"/>
    </row>
    <row r="306" spans="1:7" ht="38.25">
      <c r="A306" s="14" t="s">
        <v>205</v>
      </c>
      <c r="B306" s="15" t="s">
        <v>45</v>
      </c>
      <c r="C306" s="15" t="s">
        <v>37</v>
      </c>
      <c r="D306" s="15" t="s">
        <v>228</v>
      </c>
      <c r="E306" s="15" t="s">
        <v>68</v>
      </c>
      <c r="F306" s="30">
        <f>F307</f>
        <v>12268</v>
      </c>
      <c r="G306" s="35"/>
    </row>
    <row r="307" spans="1:7" s="28" customFormat="1" ht="12.75">
      <c r="A307" s="14" t="s">
        <v>230</v>
      </c>
      <c r="B307" s="15" t="s">
        <v>45</v>
      </c>
      <c r="C307" s="15" t="s">
        <v>37</v>
      </c>
      <c r="D307" s="15" t="s">
        <v>229</v>
      </c>
      <c r="E307" s="15" t="s">
        <v>206</v>
      </c>
      <c r="F307" s="30">
        <v>12268</v>
      </c>
      <c r="G307" s="35"/>
    </row>
    <row r="308" spans="1:7" s="28" customFormat="1" ht="25.5">
      <c r="A308" s="14" t="s">
        <v>339</v>
      </c>
      <c r="B308" s="15" t="s">
        <v>45</v>
      </c>
      <c r="C308" s="15" t="s">
        <v>37</v>
      </c>
      <c r="D308" s="15" t="s">
        <v>340</v>
      </c>
      <c r="E308" s="15" t="s">
        <v>68</v>
      </c>
      <c r="F308" s="30">
        <f>F309</f>
        <v>14599.9</v>
      </c>
      <c r="G308" s="35"/>
    </row>
    <row r="309" spans="1:7" s="28" customFormat="1" ht="12.75">
      <c r="A309" s="14" t="s">
        <v>341</v>
      </c>
      <c r="B309" s="15" t="s">
        <v>45</v>
      </c>
      <c r="C309" s="15" t="s">
        <v>37</v>
      </c>
      <c r="D309" s="15" t="s">
        <v>340</v>
      </c>
      <c r="E309" s="15" t="s">
        <v>342</v>
      </c>
      <c r="F309" s="30">
        <v>14599.9</v>
      </c>
      <c r="G309" s="35"/>
    </row>
    <row r="310" spans="1:7" s="28" customFormat="1" ht="25.5">
      <c r="A310" s="14" t="s">
        <v>223</v>
      </c>
      <c r="B310" s="15" t="s">
        <v>45</v>
      </c>
      <c r="C310" s="15" t="s">
        <v>46</v>
      </c>
      <c r="D310" s="15" t="s">
        <v>67</v>
      </c>
      <c r="E310" s="15" t="s">
        <v>68</v>
      </c>
      <c r="F310" s="30">
        <f>F311</f>
        <v>177.4</v>
      </c>
      <c r="G310" s="35"/>
    </row>
    <row r="311" spans="1:7" s="28" customFormat="1" ht="12.75">
      <c r="A311" s="14" t="s">
        <v>55</v>
      </c>
      <c r="B311" s="15" t="s">
        <v>45</v>
      </c>
      <c r="C311" s="15" t="s">
        <v>46</v>
      </c>
      <c r="D311" s="15" t="s">
        <v>1</v>
      </c>
      <c r="E311" s="15" t="s">
        <v>68</v>
      </c>
      <c r="F311" s="30">
        <f>F312</f>
        <v>177.4</v>
      </c>
      <c r="G311" s="35"/>
    </row>
    <row r="312" spans="1:7" s="28" customFormat="1" ht="76.5">
      <c r="A312" s="14" t="s">
        <v>224</v>
      </c>
      <c r="B312" s="15" t="s">
        <v>45</v>
      </c>
      <c r="C312" s="15" t="s">
        <v>46</v>
      </c>
      <c r="D312" s="15" t="s">
        <v>343</v>
      </c>
      <c r="E312" s="15" t="s">
        <v>68</v>
      </c>
      <c r="F312" s="30">
        <f>F313</f>
        <v>177.4</v>
      </c>
      <c r="G312" s="35"/>
    </row>
    <row r="313" spans="1:7" s="28" customFormat="1" ht="12.75">
      <c r="A313" s="14" t="s">
        <v>225</v>
      </c>
      <c r="B313" s="15" t="s">
        <v>45</v>
      </c>
      <c r="C313" s="15" t="s">
        <v>46</v>
      </c>
      <c r="D313" s="15" t="s">
        <v>343</v>
      </c>
      <c r="E313" s="15" t="s">
        <v>226</v>
      </c>
      <c r="F313" s="30">
        <v>177.4</v>
      </c>
      <c r="G313" s="35"/>
    </row>
    <row r="314" spans="1:7" s="28" customFormat="1" ht="25.5">
      <c r="A314" s="14" t="s">
        <v>216</v>
      </c>
      <c r="B314" s="15" t="s">
        <v>45</v>
      </c>
      <c r="C314" s="15" t="s">
        <v>38</v>
      </c>
      <c r="D314" s="15" t="s">
        <v>67</v>
      </c>
      <c r="E314" s="15" t="s">
        <v>68</v>
      </c>
      <c r="F314" s="30">
        <f>F315</f>
        <v>1735.8</v>
      </c>
      <c r="G314" s="35"/>
    </row>
    <row r="315" spans="1:7" s="28" customFormat="1" ht="25.5">
      <c r="A315" s="14" t="s">
        <v>217</v>
      </c>
      <c r="B315" s="15" t="s">
        <v>45</v>
      </c>
      <c r="C315" s="15" t="s">
        <v>38</v>
      </c>
      <c r="D315" s="15" t="s">
        <v>218</v>
      </c>
      <c r="E315" s="15" t="s">
        <v>68</v>
      </c>
      <c r="F315" s="30">
        <f>F316+F318</f>
        <v>1735.8</v>
      </c>
      <c r="G315" s="35"/>
    </row>
    <row r="316" spans="1:7" s="28" customFormat="1" ht="38.25">
      <c r="A316" s="14" t="s">
        <v>219</v>
      </c>
      <c r="B316" s="15" t="s">
        <v>45</v>
      </c>
      <c r="C316" s="15" t="s">
        <v>38</v>
      </c>
      <c r="D316" s="15" t="s">
        <v>220</v>
      </c>
      <c r="E316" s="15" t="s">
        <v>68</v>
      </c>
      <c r="F316" s="30">
        <f>F317</f>
        <v>1493.5</v>
      </c>
      <c r="G316" s="35"/>
    </row>
    <row r="317" spans="1:7" s="28" customFormat="1" ht="12.75">
      <c r="A317" s="14" t="s">
        <v>221</v>
      </c>
      <c r="B317" s="15" t="s">
        <v>45</v>
      </c>
      <c r="C317" s="15" t="s">
        <v>38</v>
      </c>
      <c r="D317" s="15" t="s">
        <v>220</v>
      </c>
      <c r="E317" s="15" t="s">
        <v>222</v>
      </c>
      <c r="F317" s="30">
        <v>1493.5</v>
      </c>
      <c r="G317" s="35"/>
    </row>
    <row r="318" spans="1:7" s="28" customFormat="1" ht="25.5">
      <c r="A318" s="14" t="s">
        <v>62</v>
      </c>
      <c r="B318" s="15" t="s">
        <v>45</v>
      </c>
      <c r="C318" s="15" t="s">
        <v>38</v>
      </c>
      <c r="D318" s="15" t="s">
        <v>87</v>
      </c>
      <c r="E318" s="15" t="s">
        <v>68</v>
      </c>
      <c r="F318" s="30">
        <f>F319</f>
        <v>242.3</v>
      </c>
      <c r="G318" s="35"/>
    </row>
    <row r="319" spans="1:7" s="28" customFormat="1" ht="12.75">
      <c r="A319" s="14" t="s">
        <v>221</v>
      </c>
      <c r="B319" s="15" t="s">
        <v>45</v>
      </c>
      <c r="C319" s="15" t="s">
        <v>38</v>
      </c>
      <c r="D319" s="15" t="s">
        <v>87</v>
      </c>
      <c r="E319" s="15" t="s">
        <v>222</v>
      </c>
      <c r="F319" s="30">
        <v>242.3</v>
      </c>
      <c r="G319" s="35"/>
    </row>
    <row r="320" spans="1:7" ht="15" customHeight="1">
      <c r="A320" s="18" t="s">
        <v>0</v>
      </c>
      <c r="B320" s="17" t="s">
        <v>45</v>
      </c>
      <c r="C320" s="17" t="s">
        <v>39</v>
      </c>
      <c r="D320" s="17" t="s">
        <v>67</v>
      </c>
      <c r="E320" s="17" t="s">
        <v>68</v>
      </c>
      <c r="F320" s="31">
        <f>F321</f>
        <v>177072</v>
      </c>
      <c r="G320" s="35"/>
    </row>
    <row r="321" spans="1:7" ht="13.5">
      <c r="A321" s="18" t="s">
        <v>55</v>
      </c>
      <c r="B321" s="17" t="s">
        <v>45</v>
      </c>
      <c r="C321" s="17" t="s">
        <v>39</v>
      </c>
      <c r="D321" s="17" t="s">
        <v>1</v>
      </c>
      <c r="E321" s="17" t="s">
        <v>68</v>
      </c>
      <c r="F321" s="31">
        <f>F322</f>
        <v>177072</v>
      </c>
      <c r="G321" s="35"/>
    </row>
    <row r="322" spans="1:7" ht="52.5" customHeight="1">
      <c r="A322" s="18" t="s">
        <v>213</v>
      </c>
      <c r="B322" s="17" t="s">
        <v>45</v>
      </c>
      <c r="C322" s="17" t="s">
        <v>39</v>
      </c>
      <c r="D322" s="17" t="s">
        <v>2</v>
      </c>
      <c r="E322" s="17" t="s">
        <v>68</v>
      </c>
      <c r="F322" s="31">
        <f>F323</f>
        <v>177072</v>
      </c>
      <c r="G322" s="35"/>
    </row>
    <row r="323" spans="1:7" ht="16.5" customHeight="1">
      <c r="A323" s="18" t="s">
        <v>0</v>
      </c>
      <c r="B323" s="17" t="s">
        <v>45</v>
      </c>
      <c r="C323" s="17" t="s">
        <v>39</v>
      </c>
      <c r="D323" s="17" t="s">
        <v>2</v>
      </c>
      <c r="E323" s="17" t="s">
        <v>3</v>
      </c>
      <c r="F323" s="31">
        <v>177072</v>
      </c>
      <c r="G323" s="35"/>
    </row>
  </sheetData>
  <sheetProtection/>
  <mergeCells count="5">
    <mergeCell ref="G186:H186"/>
    <mergeCell ref="A6:F6"/>
    <mergeCell ref="A9:A10"/>
    <mergeCell ref="B9:E9"/>
    <mergeCell ref="F9:F10"/>
  </mergeCells>
  <printOptions/>
  <pageMargins left="0.7874015748031497" right="0.3937007874015748" top="0.3937007874015748" bottom="0.3937007874015748" header="0" footer="0"/>
  <pageSetup horizontalDpi="600" verticalDpi="600" orientation="portrait" paperSize="9" scale="97" r:id="rId1"/>
  <rowBreaks count="3" manualBreakCount="3">
    <brk id="251" max="6" man="1"/>
    <brk id="275" max="6" man="1"/>
    <brk id="29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inform</cp:lastModifiedBy>
  <cp:lastPrinted>2009-11-20T09:05:44Z</cp:lastPrinted>
  <dcterms:created xsi:type="dcterms:W3CDTF">2002-03-11T10:22:12Z</dcterms:created>
  <dcterms:modified xsi:type="dcterms:W3CDTF">2009-11-20T10:39:27Z</dcterms:modified>
  <cp:category/>
  <cp:version/>
  <cp:contentType/>
  <cp:contentStatus/>
</cp:coreProperties>
</file>