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Лист1" sheetId="1" r:id="rId1"/>
    <sheet name="таблицы" sheetId="2" r:id="rId2"/>
    <sheet name="Лист3" sheetId="3" r:id="rId3"/>
  </sheets>
  <definedNames>
    <definedName name="_xlnm.Print_Area" localSheetId="1">'таблицы'!$A$1:$F$78</definedName>
  </definedNames>
  <calcPr fullCalcOnLoad="1"/>
</workbook>
</file>

<file path=xl/sharedStrings.xml><?xml version="1.0" encoding="utf-8"?>
<sst xmlns="http://schemas.openxmlformats.org/spreadsheetml/2006/main" count="287" uniqueCount="245">
  <si>
    <t>Методика</t>
  </si>
  <si>
    <t>1.Общие положения</t>
  </si>
  <si>
    <t xml:space="preserve"> Целью разработки данной методики является определение объективной  </t>
  </si>
  <si>
    <t>потребности в финансировании дошкольных образовательных учреждений.</t>
  </si>
  <si>
    <t>Методика расчёта нормативного финансирования на содержание одного воспи-</t>
  </si>
  <si>
    <t xml:space="preserve">танника в дошкольных учреждениях </t>
  </si>
  <si>
    <t>решает следующие задачи:</t>
  </si>
  <si>
    <t>*      определяет структуру бюджетной услуги образовательных учреждений на</t>
  </si>
  <si>
    <t>обеспечение представления  общедоступного бесплатного дошкольного образования;</t>
  </si>
  <si>
    <t xml:space="preserve"> </t>
  </si>
  <si>
    <t>*     определяет стоимость бюджетной услуги в образовательных учреждениях;</t>
  </si>
  <si>
    <t>*     определяет норматив затрат на содержание одного воспитанника в дошколь-</t>
  </si>
  <si>
    <t>ных образовательных учреждениях и в учреждениях дополнительного образования;</t>
  </si>
  <si>
    <t>*     обеспечивает финансирование образовательных учреждений в соответствии</t>
  </si>
  <si>
    <t>с разработанным нормативом финансирования.</t>
  </si>
  <si>
    <t>Результатами реализации нормативного финансирования дошкольных образова-</t>
  </si>
  <si>
    <t>тельных учреждений  в расчёте на одного воспитанника будет являтся:</t>
  </si>
  <si>
    <t>*     сохранение сети образовательных учреждений;</t>
  </si>
  <si>
    <t>*     обеспечение режима стабильного функционироваия образовательных</t>
  </si>
  <si>
    <t>учреждений;</t>
  </si>
  <si>
    <t>*    повышения охвата воспитанников в дошкольных образовательных учреждениях</t>
  </si>
  <si>
    <t>*    обеспечение государственных образовательных стандартов в образовательных</t>
  </si>
  <si>
    <t>учреждениях;</t>
  </si>
  <si>
    <t>*    обеспечение социальных гарантий работникам образовательных учреждений</t>
  </si>
  <si>
    <t>в части оплаты труда в зависимости от их типов,видов и категорий;</t>
  </si>
  <si>
    <t>*    Создание условий предоставления льгот отдельным категориям граждан по</t>
  </si>
  <si>
    <t>оказанию услуг в системе дошкольного образования.</t>
  </si>
  <si>
    <t>Применение данной методики позволит более эффективно использовать бюджетные</t>
  </si>
  <si>
    <t>средства, а так же осуществлять действенный контроль за их расходованием.</t>
  </si>
  <si>
    <t>эффективность использования бюджетных средств будет определяться уровнем</t>
  </si>
  <si>
    <t>достижения результатов при расходовании средств в соответсвии с нормативом финансиро-</t>
  </si>
  <si>
    <t>вания.</t>
  </si>
  <si>
    <t>2. Нормативы финансироваия представления услуг дошкольного образования</t>
  </si>
  <si>
    <t>Образовательные услуги дошкольного образовательного учреждения - это услуги,</t>
  </si>
  <si>
    <t xml:space="preserve">связанные с обучением, воспитанием, развитием и содержанием детей дошкольного </t>
  </si>
  <si>
    <t>возраста.</t>
  </si>
  <si>
    <t>учреждении является его непрерывность и тесная взаимосвязь с воспитанием, то есть вос-</t>
  </si>
  <si>
    <t xml:space="preserve">питание и обучение детей осуществляются в течение всего времени пребывания детей в </t>
  </si>
  <si>
    <t xml:space="preserve">дошкольном образовательном учреждении:  при организации учебных занятий, различных </t>
  </si>
  <si>
    <t>видов деятельности и проведении режимных процессов.</t>
  </si>
  <si>
    <t>обеспечение предоставления услуг дошкольного образования осуществляется на</t>
  </si>
  <si>
    <t xml:space="preserve">основе определения комплекса нормативов финансировния, которое включает нормативы на </t>
  </si>
  <si>
    <t>реализацию образовательных услуг, на социальные услуги, на содержаниеи развитие мате-</t>
  </si>
  <si>
    <t>риально-технической базы:</t>
  </si>
  <si>
    <t>где N - норматив финансирования</t>
  </si>
  <si>
    <t>Для расчёта норматива финансирования образовательных услуг,предоставляемых</t>
  </si>
  <si>
    <t>дошкольным образовательным учреждением, принимаются следующие виды расходов:</t>
  </si>
  <si>
    <t>*    заработная плата педагогического, административно-управленческого, учеб-</t>
  </si>
  <si>
    <t>но-вспомогательного и обслуживающего персонала ( с начислениями на фонд оплаты труда);</t>
  </si>
  <si>
    <t>*    компенсационые выплаты на приобретение методической литературы;</t>
  </si>
  <si>
    <t>1.  Норматив финансирования расходов фонда оплаты труда (Nфот).</t>
  </si>
  <si>
    <t>Норматив финансирования расходов по фонду оплаты труда педагогического,</t>
  </si>
  <si>
    <t>административно-управленческого, учебно-вспомогательного и обслуживающего персонала,</t>
  </si>
  <si>
    <t>приходящегося на одного ребёнка в муниципальном дошкольном образовательном учрежде-</t>
  </si>
  <si>
    <t>1.1  Расчёт N фот для муниципального дошкольнолго образовательного учрежде-</t>
  </si>
  <si>
    <t>ния - детский сад 3 категории. За основу взят детский сад на 4 возрастных групп, 75 мест,</t>
  </si>
  <si>
    <t>из них 1 группы ясельного возраста (  от 2 лет до 3 лет), 3 группы дошкольные.</t>
  </si>
  <si>
    <t>1.1.1.Определение количества штатных единиц педагогического, административ-</t>
  </si>
  <si>
    <t xml:space="preserve">            1.1.2.Расчёт количества ставок педагогического, административно-управленчес-</t>
  </si>
  <si>
    <t xml:space="preserve">кого, учебно-вспомогательного и обслуживающего персонала  приходящийся на одного </t>
  </si>
  <si>
    <t>образовательным учреждениям Увельского муниципального района. Для учебно-вспомо-</t>
  </si>
  <si>
    <t>гательного и обслуживающего персонала определяется как среднее значение нормативно</t>
  </si>
  <si>
    <t xml:space="preserve">        Нормативы финансирования социальных услуг включают в себя следующие расходы:</t>
  </si>
  <si>
    <t>установленного диапазона разрядов по соответствующей должности.</t>
  </si>
  <si>
    <t xml:space="preserve">        *  на питание детей;</t>
  </si>
  <si>
    <t xml:space="preserve">        *  на приобретение медикаментов;</t>
  </si>
  <si>
    <t>"О тарифных ставках (окладах) Единой тарифной сетки по оплате туда работников област-</t>
  </si>
  <si>
    <t xml:space="preserve">                  1.  Норматив финансирования на социальные услуги (N пит)</t>
  </si>
  <si>
    <t>ных государственных учреждений" и решением Собрания депутатов Увельского муници-</t>
  </si>
  <si>
    <t xml:space="preserve">        Нормативы финансирования расходов на питание складывается из стоимости суточ-</t>
  </si>
  <si>
    <t xml:space="preserve">пального района Челябинской области от 29.05.2008года №60 "Об увеличении оплаты   </t>
  </si>
  <si>
    <t>ного рациона питание одного ребёнка в соответствии с установленным нормативом и с учётом</t>
  </si>
  <si>
    <t>уровня цен района. В настоящее время норматив питания воспитанника в дошкольном обра-</t>
  </si>
  <si>
    <t>зовательном учреждении в день при 9-10 часовом пребывании и трёхразовом питании состав-</t>
  </si>
  <si>
    <t>Нименование должности</t>
  </si>
  <si>
    <t>Нормативно</t>
  </si>
  <si>
    <t>Разряд по</t>
  </si>
  <si>
    <t>Ставка</t>
  </si>
  <si>
    <t>в год на одного воспитанника дошкольного образовательного учреждения составляет :</t>
  </si>
  <si>
    <t>установлен</t>
  </si>
  <si>
    <t>должности</t>
  </si>
  <si>
    <t>заработной</t>
  </si>
  <si>
    <t>ный</t>
  </si>
  <si>
    <t>(по статис-</t>
  </si>
  <si>
    <t>платы</t>
  </si>
  <si>
    <t>диапозон</t>
  </si>
  <si>
    <t>тическим</t>
  </si>
  <si>
    <t>должност-</t>
  </si>
  <si>
    <t>разрядов</t>
  </si>
  <si>
    <t>данным)</t>
  </si>
  <si>
    <t>ного оклада)</t>
  </si>
  <si>
    <t xml:space="preserve">    Норматив финансирования на текущее содержание учитывает следующие направления расходов:</t>
  </si>
  <si>
    <t>руб.в месяц</t>
  </si>
  <si>
    <t>хозяйственные принадлежности и приобретение мягкого инвентаря,  и др.расходы.</t>
  </si>
  <si>
    <t xml:space="preserve">                                     1 группа Педагогического персонала</t>
  </si>
  <si>
    <t>Старший воспитатель</t>
  </si>
  <si>
    <t>7-14</t>
  </si>
  <si>
    <t>14</t>
  </si>
  <si>
    <t>Воспитатель ясельной группы</t>
  </si>
  <si>
    <t>12</t>
  </si>
  <si>
    <t>Воспитатель дошкольной группы</t>
  </si>
  <si>
    <t>Музыкальный руководитель</t>
  </si>
  <si>
    <t>7-13</t>
  </si>
  <si>
    <t>11</t>
  </si>
  <si>
    <t xml:space="preserve">                                    2 группа Административно-управленческий персонал</t>
  </si>
  <si>
    <t>Заведующая</t>
  </si>
  <si>
    <t>12-16</t>
  </si>
  <si>
    <t xml:space="preserve">     В норматив финансирования коммунальных услуг входят следующие расходы : на отопление</t>
  </si>
  <si>
    <t>помещений, электорэнергию, водоснабжение и водоотведение. Расчёт производится в соответствии</t>
  </si>
  <si>
    <t xml:space="preserve">                                    3 группа Учебно-вспомогательный персонал</t>
  </si>
  <si>
    <t>Старшая медицинская сестра</t>
  </si>
  <si>
    <t>6-12</t>
  </si>
  <si>
    <t>Коммунальные услуги</t>
  </si>
  <si>
    <t>Установленный лимит, в</t>
  </si>
  <si>
    <t>Утвержд.</t>
  </si>
  <si>
    <t xml:space="preserve">Сумма </t>
  </si>
  <si>
    <t>натуральных величинах</t>
  </si>
  <si>
    <t>тариф</t>
  </si>
  <si>
    <t>расходов в</t>
  </si>
  <si>
    <t>в год</t>
  </si>
  <si>
    <t>год в руб.</t>
  </si>
  <si>
    <t xml:space="preserve">                                   4 группа Обслуживающий персонал</t>
  </si>
  <si>
    <t>Отопление</t>
  </si>
  <si>
    <t>Повар</t>
  </si>
  <si>
    <t>3-6</t>
  </si>
  <si>
    <t>5</t>
  </si>
  <si>
    <t>Электроэнергия</t>
  </si>
  <si>
    <t>Подсобный рабочий</t>
  </si>
  <si>
    <t>1-2</t>
  </si>
  <si>
    <t>2</t>
  </si>
  <si>
    <t>Водоснабжение</t>
  </si>
  <si>
    <t>Кастелянша</t>
  </si>
  <si>
    <t>Вдоотведение</t>
  </si>
  <si>
    <t>Кладовщик</t>
  </si>
  <si>
    <t>1-3</t>
  </si>
  <si>
    <t>ИТОГО</t>
  </si>
  <si>
    <t xml:space="preserve">Раб.по стирке и рем. спецодежды </t>
  </si>
  <si>
    <t>Млад. воспитатель в яс. группе</t>
  </si>
  <si>
    <t>Млад. воспитатель в дошк. группе</t>
  </si>
  <si>
    <t>Наменование должности</t>
  </si>
  <si>
    <t>В норматив финансирования противопожарных мероприятий учтены расходы для получения лицензии</t>
  </si>
  <si>
    <t>в тех образовательных учреждениях.у которых истекает срок её в следующем году. Норматив на</t>
  </si>
  <si>
    <t>Слесарь-сантехник</t>
  </si>
  <si>
    <t>2-6</t>
  </si>
  <si>
    <t>4</t>
  </si>
  <si>
    <t>Завхоз</t>
  </si>
  <si>
    <t>3-4</t>
  </si>
  <si>
    <t>Раб.по компл.обслуж.и рем.зданий</t>
  </si>
  <si>
    <t>2-4</t>
  </si>
  <si>
    <t>3</t>
  </si>
  <si>
    <t>Сторож</t>
  </si>
  <si>
    <t>1</t>
  </si>
  <si>
    <t>стративно-управленческого, учебно-вспомогательного и обслуживающего персонала, при-</t>
  </si>
  <si>
    <t>ходящегося на одного ребёнка в дошкольном образовательном учреждении района по сле-</t>
  </si>
  <si>
    <t>Среднее</t>
  </si>
  <si>
    <t>ПП</t>
  </si>
  <si>
    <t>АУП</t>
  </si>
  <si>
    <t>УВП</t>
  </si>
  <si>
    <t>ОП</t>
  </si>
  <si>
    <t>количество</t>
  </si>
  <si>
    <t xml:space="preserve">        Показатели</t>
  </si>
  <si>
    <t>ставок на</t>
  </si>
  <si>
    <t xml:space="preserve">   одного</t>
  </si>
  <si>
    <t xml:space="preserve"> ребёнка</t>
  </si>
  <si>
    <t>Кол-во ставок на одного ребёнка</t>
  </si>
  <si>
    <t>Кол-во ставок</t>
  </si>
  <si>
    <t>Средний разряд</t>
  </si>
  <si>
    <t>Тарифный фонд</t>
  </si>
  <si>
    <t>Размер ставки</t>
  </si>
  <si>
    <t>То же с учётом надбавки на 14%</t>
  </si>
  <si>
    <t>То же с учётом сельских 25%</t>
  </si>
  <si>
    <t>То же с учётом уральск.коэффиц.</t>
  </si>
  <si>
    <t>Надтарифный фонд</t>
  </si>
  <si>
    <t xml:space="preserve">Норматив </t>
  </si>
  <si>
    <t>Сумма</t>
  </si>
  <si>
    <t>Средняя з/плата на одного ребёнка</t>
  </si>
  <si>
    <t>Всего ФОТна одного воспитанника</t>
  </si>
  <si>
    <t xml:space="preserve">    На основании статьи 55 Закона Российской Федерации " Об образовании" педагогическим </t>
  </si>
  <si>
    <t xml:space="preserve">работникам и руководящим работникам, деятельность которого  связана с образовательным </t>
  </si>
  <si>
    <t>процессом, муниципальных образовательных учреждений выплачивается ежемесячная де-</t>
  </si>
  <si>
    <t>Кол-во</t>
  </si>
  <si>
    <t>Размер ком</t>
  </si>
  <si>
    <t>Размер</t>
  </si>
  <si>
    <t>педагоги</t>
  </si>
  <si>
    <t>пенсации,</t>
  </si>
  <si>
    <t>детей</t>
  </si>
  <si>
    <t>компенса</t>
  </si>
  <si>
    <t>ческих и</t>
  </si>
  <si>
    <t>ции на</t>
  </si>
  <si>
    <t>руководя-</t>
  </si>
  <si>
    <t>одного</t>
  </si>
  <si>
    <t>щих работ-</t>
  </si>
  <si>
    <t>ребёнка,</t>
  </si>
  <si>
    <t>ников</t>
  </si>
  <si>
    <t>в месяц</t>
  </si>
  <si>
    <t>Детский сад 3 категории</t>
  </si>
  <si>
    <t>Расчёт производится в соответсвии с установленными нормами, а также на основании аналитических</t>
  </si>
  <si>
    <t>с установленными лимитами и на основаниии тарифов, утвержденных Распоряжением администрации</t>
  </si>
  <si>
    <t>одно учреждение в соотвествии с предписаниями Гос.пож.надзора</t>
  </si>
  <si>
    <t>С 10%</t>
  </si>
  <si>
    <t>Начисления на оплату труда 34,2%</t>
  </si>
  <si>
    <t>2.1 Норматив финансирования на образовательные услуги ( N обр).</t>
  </si>
  <si>
    <t>Кол-во детей</t>
  </si>
  <si>
    <t>труда работников бюджетных учреждений" с 01.02.2008года. (таблица №2)</t>
  </si>
  <si>
    <t>Таблица №2</t>
  </si>
  <si>
    <t>Таблица №1</t>
  </si>
  <si>
    <t>учреждения (таблица №1):</t>
  </si>
  <si>
    <t xml:space="preserve">      1.1.3.Определение норматива оплаты труда по должностям педагогического, админи-</t>
  </si>
  <si>
    <t>Таблица №4</t>
  </si>
  <si>
    <t xml:space="preserve">                  2.2 Норматив финансирования на социальные услуги (N пит)</t>
  </si>
  <si>
    <t>2.3 Норматив  финансирования расходов на текущее содержание (Nтек)</t>
  </si>
  <si>
    <t xml:space="preserve">    Вид дошкольного образовательного учреждения</t>
  </si>
  <si>
    <t xml:space="preserve">Обеспечением образовательного процесса в дошкольном образовательном </t>
  </si>
  <si>
    <t>2.4 Норматив финансирования расходов на коммуннальные услуги (N ком)</t>
  </si>
  <si>
    <t xml:space="preserve"> N = N обр + N пит + Nтек + Nком + Nпож ,</t>
  </si>
  <si>
    <t xml:space="preserve">             2. Норматив финансирования на компенсационные  выплаты ( N комп).</t>
  </si>
  <si>
    <t>дующим показателям (таблица №4).</t>
  </si>
  <si>
    <t>2.5 Норматив финансирования расходов на противопожарные мероприятия (Nпож).</t>
  </si>
  <si>
    <t>месяц (таблица №3).</t>
  </si>
  <si>
    <t>Таблица №3</t>
  </si>
  <si>
    <t>ляет 19 рублей в день. Количество дней питания в год 203 х на коэф.посещаемости(К+0,1). Расходы</t>
  </si>
  <si>
    <t>19 руб х 203дн х (К+0,1) - норматив питания на 1 ребёнка в год.</t>
  </si>
  <si>
    <t>3868,507 Гкал</t>
  </si>
  <si>
    <t>616,13 тыс. кв/ч</t>
  </si>
  <si>
    <t>18005м3</t>
  </si>
  <si>
    <t>16993 м3</t>
  </si>
  <si>
    <t>Увельского муниципального района №417 от 20 октября 2011 года</t>
  </si>
  <si>
    <t xml:space="preserve">нии, определяется в зависимости от его категории и вида,норматива 2011г и коэффициентов </t>
  </si>
  <si>
    <t>повышения ФОТ на 1,065; 1,3; снижения % начислений на з/плату с 34,2 на 30,2.</t>
  </si>
  <si>
    <t xml:space="preserve"> 928,52тыс. руб : 1057 дет. = 879 руб в год - норматив текущих расходов</t>
  </si>
  <si>
    <t xml:space="preserve">данных отчётов текущего года.     Данный норматив определён : </t>
  </si>
  <si>
    <t>на 1 ребёнка в год +  услуги связи 4680 рублей на каждое дошкольное учреждение в год.</t>
  </si>
  <si>
    <t>бюджеты сельских поселений на обеспечение общедоступного бесплатного</t>
  </si>
  <si>
    <t>дошкольного образования на территории Увельского муниципального района</t>
  </si>
  <si>
    <t>Приложение 18</t>
  </si>
  <si>
    <t>к решению Собрания депутатов</t>
  </si>
  <si>
    <t>Увельского муниципального района</t>
  </si>
  <si>
    <t>"О бюджете Увельского муниципального района на 2012 год</t>
  </si>
  <si>
    <t>и плановый период 2013 и 2014 годов"</t>
  </si>
  <si>
    <t>но-управленческого, учебно-вспомогательного и обслуживающего персонала данной категории</t>
  </si>
  <si>
    <t xml:space="preserve">нежная компенсация на приобретение книгоиздательской продукции в размере 100 рублей в </t>
  </si>
  <si>
    <t>постановлением Правительства Челябинской области от 20.09.2007г. № 191-П</t>
  </si>
  <si>
    <t>Размер ставки заработной платы (должностного оклада) установлен в соответствии с</t>
  </si>
  <si>
    <t xml:space="preserve">расчёта размера иных межбюджетных трансфертов, передаваемых в </t>
  </si>
  <si>
    <t>от 22 декабря  2011г. № 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</si>
</sst>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2" borderId="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9" fontId="0" fillId="2" borderId="4" xfId="17" applyNumberFormat="1" applyFill="1" applyBorder="1" applyAlignment="1">
      <alignment/>
    </xf>
    <xf numFmtId="9" fontId="0" fillId="2" borderId="4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zoomScaleSheetLayoutView="100" workbookViewId="0" topLeftCell="A1">
      <selection activeCell="J16" sqref="J16"/>
    </sheetView>
  </sheetViews>
  <sheetFormatPr defaultColWidth="9.00390625" defaultRowHeight="12.75"/>
  <cols>
    <col min="3" max="3" width="10.00390625" style="0" customWidth="1"/>
    <col min="4" max="4" width="13.125" style="0" customWidth="1"/>
    <col min="5" max="5" width="11.625" style="0" customWidth="1"/>
    <col min="9" max="9" width="13.375" style="0" customWidth="1"/>
    <col min="10" max="10" width="10.375" style="0" customWidth="1"/>
    <col min="12" max="12" width="8.875" style="0" customWidth="1"/>
    <col min="13" max="13" width="9.125" style="0" hidden="1" customWidth="1"/>
  </cols>
  <sheetData>
    <row r="1" spans="7:10" ht="12.75">
      <c r="G1" s="68" t="s">
        <v>234</v>
      </c>
      <c r="H1" s="68"/>
      <c r="I1" s="68"/>
      <c r="J1" s="68"/>
    </row>
    <row r="2" spans="6:10" ht="12.75">
      <c r="F2" s="68" t="s">
        <v>235</v>
      </c>
      <c r="G2" s="68"/>
      <c r="H2" s="68"/>
      <c r="I2" s="68"/>
      <c r="J2" s="68"/>
    </row>
    <row r="3" spans="6:10" ht="12.75">
      <c r="F3" s="68" t="s">
        <v>236</v>
      </c>
      <c r="G3" s="68"/>
      <c r="H3" s="68"/>
      <c r="I3" s="68"/>
      <c r="J3" s="68"/>
    </row>
    <row r="4" spans="5:10" ht="12.75">
      <c r="E4" s="68" t="s">
        <v>237</v>
      </c>
      <c r="F4" s="68"/>
      <c r="G4" s="68"/>
      <c r="H4" s="68"/>
      <c r="I4" s="68"/>
      <c r="J4" s="68"/>
    </row>
    <row r="5" spans="5:10" ht="12.75">
      <c r="E5" s="68" t="s">
        <v>238</v>
      </c>
      <c r="F5" s="68"/>
      <c r="G5" s="68"/>
      <c r="H5" s="68"/>
      <c r="I5" s="68"/>
      <c r="J5" s="68"/>
    </row>
    <row r="6" spans="6:10" ht="12.75">
      <c r="F6" s="68" t="s">
        <v>244</v>
      </c>
      <c r="G6" s="68"/>
      <c r="H6" s="68"/>
      <c r="I6" s="68"/>
      <c r="J6" s="68"/>
    </row>
    <row r="7" spans="6:10" ht="12.75">
      <c r="F7" s="60"/>
      <c r="G7" s="60"/>
      <c r="H7" s="60"/>
      <c r="I7" s="60"/>
      <c r="J7" s="60"/>
    </row>
    <row r="9" spans="3:10" ht="12.75">
      <c r="C9" s="1"/>
      <c r="D9" s="1"/>
      <c r="E9" s="1" t="s">
        <v>0</v>
      </c>
      <c r="F9" s="1"/>
      <c r="G9" s="1"/>
      <c r="H9" s="1"/>
      <c r="I9" s="1"/>
      <c r="J9" s="1"/>
    </row>
    <row r="10" spans="1:10" ht="12.75">
      <c r="A10" s="67" t="s">
        <v>243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>
      <c r="A11" s="67" t="s">
        <v>232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67" t="s">
        <v>233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3:10" ht="12.75">
      <c r="C13" s="1"/>
      <c r="D13" s="1"/>
      <c r="E13" s="1"/>
      <c r="F13" s="1"/>
      <c r="G13" s="1"/>
      <c r="H13" s="1"/>
      <c r="I13" s="1"/>
      <c r="J13" s="1"/>
    </row>
    <row r="14" ht="12.75">
      <c r="D14" t="s">
        <v>1</v>
      </c>
    </row>
    <row r="15" ht="12.75">
      <c r="C15" t="s">
        <v>2</v>
      </c>
    </row>
    <row r="16" ht="12.75">
      <c r="B16" t="s">
        <v>3</v>
      </c>
    </row>
    <row r="17" ht="12.75">
      <c r="C17" t="s">
        <v>4</v>
      </c>
    </row>
    <row r="18" spans="2:6" ht="12.75">
      <c r="B18" s="68" t="s">
        <v>5</v>
      </c>
      <c r="C18" s="68"/>
      <c r="D18" s="68"/>
      <c r="E18" s="68"/>
      <c r="F18" t="s">
        <v>6</v>
      </c>
    </row>
    <row r="19" ht="12.75">
      <c r="C19" t="s">
        <v>7</v>
      </c>
    </row>
    <row r="20" ht="12.75">
      <c r="B20" t="s">
        <v>8</v>
      </c>
    </row>
    <row r="21" spans="2:3" ht="12.75">
      <c r="B21" t="s">
        <v>9</v>
      </c>
      <c r="C21" t="s">
        <v>10</v>
      </c>
    </row>
    <row r="22" ht="12.75">
      <c r="C22" t="s">
        <v>11</v>
      </c>
    </row>
    <row r="23" ht="12.75">
      <c r="B23" t="s">
        <v>12</v>
      </c>
    </row>
    <row r="24" ht="12.75">
      <c r="C24" t="s">
        <v>13</v>
      </c>
    </row>
    <row r="25" ht="12.75">
      <c r="B25" t="s">
        <v>14</v>
      </c>
    </row>
    <row r="26" ht="12.75">
      <c r="C26" t="s">
        <v>15</v>
      </c>
    </row>
    <row r="27" ht="12.75">
      <c r="B27" t="s">
        <v>16</v>
      </c>
    </row>
    <row r="28" ht="12.75">
      <c r="C28" t="s">
        <v>17</v>
      </c>
    </row>
    <row r="29" ht="12.75">
      <c r="C29" t="s">
        <v>18</v>
      </c>
    </row>
    <row r="30" ht="12.75">
      <c r="C30" t="s">
        <v>19</v>
      </c>
    </row>
    <row r="31" ht="12.75">
      <c r="C31" t="s">
        <v>20</v>
      </c>
    </row>
    <row r="32" ht="12.75">
      <c r="C32" t="s">
        <v>21</v>
      </c>
    </row>
    <row r="33" ht="12.75">
      <c r="B33" t="s">
        <v>22</v>
      </c>
    </row>
    <row r="34" ht="12.75">
      <c r="C34" t="s">
        <v>23</v>
      </c>
    </row>
    <row r="35" ht="12.75">
      <c r="B35" t="s">
        <v>24</v>
      </c>
    </row>
    <row r="36" ht="12.75">
      <c r="C36" t="s">
        <v>25</v>
      </c>
    </row>
    <row r="37" ht="12.75">
      <c r="B37" t="s">
        <v>26</v>
      </c>
    </row>
    <row r="38" ht="12.75">
      <c r="C38" t="s">
        <v>27</v>
      </c>
    </row>
    <row r="39" ht="12.75">
      <c r="B39" t="s">
        <v>28</v>
      </c>
    </row>
    <row r="40" ht="12.75">
      <c r="C40" t="s">
        <v>29</v>
      </c>
    </row>
    <row r="41" ht="12.75">
      <c r="B41" t="s">
        <v>30</v>
      </c>
    </row>
    <row r="42" ht="12.75">
      <c r="B42" t="s">
        <v>31</v>
      </c>
    </row>
    <row r="43" spans="3:10" ht="12.75">
      <c r="C43" s="2" t="s">
        <v>32</v>
      </c>
      <c r="D43" s="2"/>
      <c r="E43" s="2"/>
      <c r="F43" s="2"/>
      <c r="G43" s="2"/>
      <c r="H43" s="2"/>
      <c r="I43" s="2"/>
      <c r="J43" s="2"/>
    </row>
    <row r="45" ht="12.75">
      <c r="C45" t="s">
        <v>33</v>
      </c>
    </row>
    <row r="46" ht="12.75">
      <c r="B46" t="s">
        <v>34</v>
      </c>
    </row>
    <row r="47" ht="12.75">
      <c r="B47" t="s">
        <v>35</v>
      </c>
    </row>
    <row r="48" ht="12.75">
      <c r="C48" t="s">
        <v>212</v>
      </c>
    </row>
    <row r="49" ht="12.75">
      <c r="B49" t="s">
        <v>36</v>
      </c>
    </row>
    <row r="50" ht="12.75">
      <c r="B50" t="s">
        <v>37</v>
      </c>
    </row>
    <row r="51" ht="12.75">
      <c r="B51" t="s">
        <v>38</v>
      </c>
    </row>
    <row r="52" ht="12.75">
      <c r="B52" t="s">
        <v>39</v>
      </c>
    </row>
    <row r="53" ht="12.75">
      <c r="C53" t="s">
        <v>40</v>
      </c>
    </row>
    <row r="54" ht="12.75">
      <c r="B54" t="s">
        <v>41</v>
      </c>
    </row>
    <row r="55" ht="12.75">
      <c r="B55" t="s">
        <v>42</v>
      </c>
    </row>
    <row r="56" ht="12.75">
      <c r="B56" t="s">
        <v>43</v>
      </c>
    </row>
    <row r="57" ht="12.75">
      <c r="D57" t="s">
        <v>214</v>
      </c>
    </row>
    <row r="58" ht="12.75">
      <c r="C58" t="s">
        <v>44</v>
      </c>
    </row>
    <row r="60" spans="3:8" ht="12.75">
      <c r="C60" s="1" t="s">
        <v>201</v>
      </c>
      <c r="D60" s="1"/>
      <c r="E60" s="1"/>
      <c r="F60" s="1"/>
      <c r="G60" s="1"/>
      <c r="H60" s="1"/>
    </row>
    <row r="62" ht="12.75">
      <c r="C62" t="s">
        <v>45</v>
      </c>
    </row>
    <row r="63" ht="12.75">
      <c r="B63" t="s">
        <v>46</v>
      </c>
    </row>
    <row r="64" ht="12.75">
      <c r="C64" t="s">
        <v>47</v>
      </c>
    </row>
    <row r="65" ht="12.75">
      <c r="B65" t="s">
        <v>48</v>
      </c>
    </row>
    <row r="66" ht="12.75">
      <c r="C66" t="s">
        <v>49</v>
      </c>
    </row>
    <row r="68" spans="3:11" ht="12.75">
      <c r="C68" s="3" t="s">
        <v>50</v>
      </c>
      <c r="D68" s="3"/>
      <c r="E68" s="3"/>
      <c r="F68" s="3"/>
      <c r="G68" s="3"/>
      <c r="H68" s="3"/>
      <c r="I68" s="3"/>
      <c r="J68" s="3"/>
      <c r="K68" s="3"/>
    </row>
    <row r="70" spans="2:3" ht="12.75">
      <c r="B70" t="s">
        <v>9</v>
      </c>
      <c r="C70" t="s">
        <v>51</v>
      </c>
    </row>
    <row r="71" ht="12.75">
      <c r="B71" t="s">
        <v>52</v>
      </c>
    </row>
    <row r="72" ht="12.75">
      <c r="B72" t="s">
        <v>53</v>
      </c>
    </row>
    <row r="73" ht="12.75">
      <c r="B73" t="s">
        <v>227</v>
      </c>
    </row>
    <row r="74" ht="12.75">
      <c r="B74" t="s">
        <v>228</v>
      </c>
    </row>
    <row r="75" ht="12.75">
      <c r="C75" t="s">
        <v>54</v>
      </c>
    </row>
    <row r="76" ht="12.75">
      <c r="B76" t="s">
        <v>55</v>
      </c>
    </row>
    <row r="77" ht="12.75">
      <c r="B77" t="s">
        <v>56</v>
      </c>
    </row>
    <row r="78" ht="12.75">
      <c r="C78" t="s">
        <v>57</v>
      </c>
    </row>
    <row r="79" ht="12.75">
      <c r="B79" t="s">
        <v>239</v>
      </c>
    </row>
    <row r="80" ht="18.75" customHeight="1">
      <c r="B80" t="s">
        <v>206</v>
      </c>
    </row>
    <row r="81" ht="6.75" customHeight="1"/>
    <row r="82" spans="2:8" ht="12.75">
      <c r="B82" s="4" t="s">
        <v>58</v>
      </c>
      <c r="C82" s="4"/>
      <c r="D82" s="4"/>
      <c r="E82" s="4"/>
      <c r="F82" s="4"/>
      <c r="G82" s="4"/>
      <c r="H82" s="4"/>
    </row>
    <row r="83" spans="2:8" ht="12.75">
      <c r="B83" s="4" t="s">
        <v>59</v>
      </c>
      <c r="C83" s="4"/>
      <c r="D83" s="4"/>
      <c r="E83" s="4"/>
      <c r="F83" s="4"/>
      <c r="G83" s="4"/>
      <c r="H83" s="4"/>
    </row>
    <row r="84" spans="2:8" ht="12.75">
      <c r="B84" s="4" t="s">
        <v>60</v>
      </c>
      <c r="C84" s="4"/>
      <c r="D84" s="4"/>
      <c r="E84" s="4"/>
      <c r="F84" s="4"/>
      <c r="G84" s="4"/>
      <c r="H84" s="4"/>
    </row>
    <row r="85" spans="2:8" ht="12.75">
      <c r="B85" s="4" t="s">
        <v>61</v>
      </c>
      <c r="C85" s="4"/>
      <c r="D85" s="4"/>
      <c r="E85" s="4"/>
      <c r="F85" s="4"/>
      <c r="G85" s="4"/>
      <c r="H85" s="4"/>
    </row>
    <row r="86" spans="2:8" ht="12.75">
      <c r="B86" s="4" t="s">
        <v>63</v>
      </c>
      <c r="C86" s="4"/>
      <c r="D86" s="4"/>
      <c r="E86" s="4"/>
      <c r="F86" s="4"/>
      <c r="G86" s="4"/>
      <c r="H86" s="4"/>
    </row>
    <row r="87" spans="2:8" ht="12.75">
      <c r="B87" s="4" t="s">
        <v>242</v>
      </c>
      <c r="C87" s="4"/>
      <c r="D87" s="4"/>
      <c r="E87" s="4"/>
      <c r="F87" s="4"/>
      <c r="G87" s="4"/>
      <c r="H87" s="4"/>
    </row>
    <row r="88" spans="2:8" ht="12.75">
      <c r="B88" s="4" t="s">
        <v>241</v>
      </c>
      <c r="C88" s="4"/>
      <c r="D88" s="4"/>
      <c r="E88" s="4"/>
      <c r="F88" s="4"/>
      <c r="G88" s="4"/>
      <c r="H88" s="4"/>
    </row>
    <row r="89" spans="2:8" ht="12.75">
      <c r="B89" s="4" t="s">
        <v>66</v>
      </c>
      <c r="C89" s="4"/>
      <c r="D89" s="4"/>
      <c r="E89" s="4"/>
      <c r="F89" s="4"/>
      <c r="G89" s="4"/>
      <c r="H89" s="4"/>
    </row>
    <row r="90" spans="2:8" ht="12.75">
      <c r="B90" s="4" t="s">
        <v>68</v>
      </c>
      <c r="C90" s="4"/>
      <c r="D90" s="4"/>
      <c r="E90" s="4"/>
      <c r="F90" s="4"/>
      <c r="G90" s="4"/>
      <c r="H90" s="4"/>
    </row>
    <row r="91" spans="2:8" ht="12.75">
      <c r="B91" s="4" t="s">
        <v>70</v>
      </c>
      <c r="C91" s="4"/>
      <c r="D91" s="4"/>
      <c r="E91" s="4"/>
      <c r="F91" s="4"/>
      <c r="G91" s="4"/>
      <c r="H91" s="4"/>
    </row>
    <row r="92" spans="2:8" ht="11.25" customHeight="1">
      <c r="B92" s="4" t="s">
        <v>203</v>
      </c>
      <c r="C92" s="4"/>
      <c r="D92" s="4"/>
      <c r="E92" s="4"/>
      <c r="F92" s="4"/>
      <c r="G92" s="4"/>
      <c r="H92" s="4"/>
    </row>
    <row r="93" ht="8.25" customHeight="1"/>
    <row r="94" s="3" customFormat="1" ht="22.5" customHeight="1">
      <c r="B94" s="3" t="s">
        <v>215</v>
      </c>
    </row>
    <row r="96" ht="12.75">
      <c r="B96" t="s">
        <v>177</v>
      </c>
    </row>
    <row r="97" ht="12.75">
      <c r="B97" t="s">
        <v>178</v>
      </c>
    </row>
    <row r="98" ht="12.75">
      <c r="B98" t="s">
        <v>179</v>
      </c>
    </row>
    <row r="99" ht="12.75">
      <c r="B99" t="s">
        <v>240</v>
      </c>
    </row>
    <row r="100" ht="12.75">
      <c r="B100" t="s">
        <v>218</v>
      </c>
    </row>
    <row r="102" ht="12.75">
      <c r="F102" t="s">
        <v>219</v>
      </c>
    </row>
    <row r="103" spans="2:7" ht="12.75">
      <c r="B103" s="61" t="s">
        <v>211</v>
      </c>
      <c r="C103" s="62"/>
      <c r="D103" s="17" t="s">
        <v>180</v>
      </c>
      <c r="E103" s="17" t="s">
        <v>181</v>
      </c>
      <c r="F103" s="17" t="s">
        <v>180</v>
      </c>
      <c r="G103" s="17" t="s">
        <v>182</v>
      </c>
    </row>
    <row r="104" spans="2:7" ht="12.75">
      <c r="B104" s="63"/>
      <c r="C104" s="64"/>
      <c r="D104" s="21" t="s">
        <v>183</v>
      </c>
      <c r="E104" s="21" t="s">
        <v>184</v>
      </c>
      <c r="F104" s="21" t="s">
        <v>185</v>
      </c>
      <c r="G104" s="21" t="s">
        <v>186</v>
      </c>
    </row>
    <row r="105" spans="2:7" ht="12.75">
      <c r="B105" s="63"/>
      <c r="C105" s="64"/>
      <c r="D105" s="21" t="s">
        <v>187</v>
      </c>
      <c r="E105" s="21" t="s">
        <v>92</v>
      </c>
      <c r="F105" s="21"/>
      <c r="G105" s="21" t="s">
        <v>188</v>
      </c>
    </row>
    <row r="106" spans="2:7" ht="12.75">
      <c r="B106" s="63"/>
      <c r="C106" s="64"/>
      <c r="D106" s="21" t="s">
        <v>189</v>
      </c>
      <c r="E106" s="21"/>
      <c r="F106" s="21"/>
      <c r="G106" s="21" t="s">
        <v>190</v>
      </c>
    </row>
    <row r="107" spans="2:7" ht="12.75">
      <c r="B107" s="63"/>
      <c r="C107" s="64"/>
      <c r="D107" s="21" t="s">
        <v>191</v>
      </c>
      <c r="E107" s="21"/>
      <c r="F107" s="21"/>
      <c r="G107" s="21" t="s">
        <v>192</v>
      </c>
    </row>
    <row r="108" spans="2:7" ht="12.75">
      <c r="B108" s="65"/>
      <c r="C108" s="66"/>
      <c r="D108" s="26" t="s">
        <v>193</v>
      </c>
      <c r="E108" s="26"/>
      <c r="F108" s="26"/>
      <c r="G108" s="26" t="s">
        <v>194</v>
      </c>
    </row>
    <row r="109" spans="2:7" ht="12.75">
      <c r="B109" s="27" t="s">
        <v>195</v>
      </c>
      <c r="C109" s="29"/>
      <c r="D109" s="30">
        <v>9.05</v>
      </c>
      <c r="E109" s="30">
        <v>100</v>
      </c>
      <c r="F109" s="30">
        <v>75</v>
      </c>
      <c r="G109" s="52">
        <f>D109*E109/F109</f>
        <v>12.066666666666668</v>
      </c>
    </row>
    <row r="110" ht="12.75">
      <c r="M110" s="1"/>
    </row>
    <row r="111" spans="2:5" ht="12.75">
      <c r="B111" s="1" t="s">
        <v>209</v>
      </c>
      <c r="C111" s="1"/>
      <c r="D111" s="1"/>
      <c r="E111" s="1"/>
    </row>
    <row r="112" ht="12.75">
      <c r="B112" t="s">
        <v>62</v>
      </c>
    </row>
    <row r="113" ht="12.75">
      <c r="B113" t="s">
        <v>64</v>
      </c>
    </row>
    <row r="114" ht="12.75">
      <c r="B114" t="s">
        <v>65</v>
      </c>
    </row>
    <row r="115" spans="3:10" ht="12.75">
      <c r="C115" s="3"/>
      <c r="D115" s="3"/>
      <c r="E115" s="3"/>
      <c r="F115" s="3"/>
      <c r="G115" s="3"/>
      <c r="H115" s="3"/>
      <c r="I115" s="3"/>
      <c r="J115" s="3"/>
    </row>
    <row r="116" spans="2:10" ht="12.75">
      <c r="B116" s="3" t="s">
        <v>67</v>
      </c>
      <c r="C116" s="3"/>
      <c r="D116" s="3"/>
      <c r="E116" s="3"/>
      <c r="F116" s="3"/>
      <c r="G116" s="3"/>
      <c r="H116" s="3"/>
      <c r="I116" s="3"/>
      <c r="J116" s="3"/>
    </row>
    <row r="117" ht="12.75">
      <c r="B117" t="s">
        <v>69</v>
      </c>
    </row>
    <row r="118" ht="12.75">
      <c r="B118" t="s">
        <v>71</v>
      </c>
    </row>
    <row r="119" ht="12.75">
      <c r="B119" t="s">
        <v>72</v>
      </c>
    </row>
    <row r="120" ht="12.75">
      <c r="B120" t="s">
        <v>73</v>
      </c>
    </row>
    <row r="121" spans="2:11" ht="12.75">
      <c r="B121" s="53" t="s">
        <v>220</v>
      </c>
      <c r="C121" s="53"/>
      <c r="D121" s="53"/>
      <c r="E121" s="53"/>
      <c r="F121" s="53"/>
      <c r="G121" s="53"/>
      <c r="H121" s="53"/>
      <c r="I121" s="53"/>
      <c r="J121" s="53"/>
      <c r="K121" s="53"/>
    </row>
    <row r="122" ht="12.75">
      <c r="B122" t="s">
        <v>78</v>
      </c>
    </row>
    <row r="123" ht="12.75">
      <c r="B123" t="s">
        <v>221</v>
      </c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 t="s">
        <v>210</v>
      </c>
      <c r="D125" s="1"/>
      <c r="E125" s="1"/>
      <c r="F125" s="1"/>
      <c r="G125" s="1"/>
      <c r="H125" s="1"/>
      <c r="I125" s="1"/>
    </row>
    <row r="126" ht="12.75">
      <c r="B126" t="s">
        <v>91</v>
      </c>
    </row>
    <row r="127" ht="12.75">
      <c r="B127" t="s">
        <v>93</v>
      </c>
    </row>
    <row r="128" ht="12.75">
      <c r="B128" t="s">
        <v>196</v>
      </c>
    </row>
    <row r="129" ht="12.75">
      <c r="B129" t="s">
        <v>230</v>
      </c>
    </row>
    <row r="130" ht="12.75">
      <c r="C130" s="53" t="s">
        <v>229</v>
      </c>
    </row>
    <row r="131" ht="12.75">
      <c r="B131" t="s">
        <v>231</v>
      </c>
    </row>
    <row r="132" ht="15.75" customHeight="1"/>
    <row r="133" spans="3:9" ht="12.75">
      <c r="C133" s="1" t="s">
        <v>213</v>
      </c>
      <c r="D133" s="1"/>
      <c r="E133" s="1"/>
      <c r="F133" s="1"/>
      <c r="G133" s="1"/>
      <c r="H133" s="1"/>
      <c r="I133" s="1"/>
    </row>
    <row r="135" ht="12.75">
      <c r="B135" t="s">
        <v>107</v>
      </c>
    </row>
    <row r="136" ht="12.75">
      <c r="B136" t="s">
        <v>108</v>
      </c>
    </row>
    <row r="137" ht="12.75">
      <c r="B137" t="s">
        <v>197</v>
      </c>
    </row>
    <row r="138" ht="12.75">
      <c r="B138" t="s">
        <v>226</v>
      </c>
    </row>
    <row r="139" spans="2:9" ht="12.75">
      <c r="B139" s="14" t="s">
        <v>112</v>
      </c>
      <c r="C139" s="15"/>
      <c r="D139" s="16"/>
      <c r="E139" s="14" t="s">
        <v>113</v>
      </c>
      <c r="F139" s="15"/>
      <c r="G139" s="16"/>
      <c r="H139" s="17" t="s">
        <v>114</v>
      </c>
      <c r="I139" s="17" t="s">
        <v>115</v>
      </c>
    </row>
    <row r="140" spans="2:9" ht="12.75">
      <c r="B140" s="18"/>
      <c r="C140" s="19"/>
      <c r="D140" s="20"/>
      <c r="E140" s="18" t="s">
        <v>116</v>
      </c>
      <c r="F140" s="19"/>
      <c r="G140" s="20"/>
      <c r="H140" s="21" t="s">
        <v>117</v>
      </c>
      <c r="I140" s="21" t="s">
        <v>118</v>
      </c>
    </row>
    <row r="141" spans="2:9" ht="12.75">
      <c r="B141" s="23"/>
      <c r="C141" s="24"/>
      <c r="D141" s="25"/>
      <c r="E141" s="23" t="s">
        <v>119</v>
      </c>
      <c r="F141" s="24"/>
      <c r="G141" s="25"/>
      <c r="H141" s="26" t="s">
        <v>119</v>
      </c>
      <c r="I141" s="26" t="s">
        <v>120</v>
      </c>
    </row>
    <row r="142" spans="2:9" ht="12.75">
      <c r="B142" s="27" t="s">
        <v>122</v>
      </c>
      <c r="C142" s="28"/>
      <c r="D142" s="29"/>
      <c r="E142" s="27" t="s">
        <v>222</v>
      </c>
      <c r="F142" s="28"/>
      <c r="G142" s="29"/>
      <c r="H142" s="30">
        <v>2139.37</v>
      </c>
      <c r="I142" s="30">
        <v>8276173</v>
      </c>
    </row>
    <row r="143" spans="2:9" ht="12.75">
      <c r="B143" s="27" t="s">
        <v>126</v>
      </c>
      <c r="C143" s="28"/>
      <c r="D143" s="29"/>
      <c r="E143" s="27" t="s">
        <v>223</v>
      </c>
      <c r="F143" s="28"/>
      <c r="G143" s="29"/>
      <c r="H143" s="30">
        <v>5.77</v>
      </c>
      <c r="I143" s="30">
        <v>3554725</v>
      </c>
    </row>
    <row r="144" spans="2:9" ht="12.75">
      <c r="B144" s="27" t="s">
        <v>130</v>
      </c>
      <c r="C144" s="28"/>
      <c r="D144" s="29"/>
      <c r="E144" s="27" t="s">
        <v>224</v>
      </c>
      <c r="F144" s="28"/>
      <c r="G144" s="29"/>
      <c r="H144" s="30">
        <v>32.34</v>
      </c>
      <c r="I144" s="30">
        <v>582247.8</v>
      </c>
    </row>
    <row r="145" spans="2:9" ht="12.75">
      <c r="B145" s="27" t="s">
        <v>132</v>
      </c>
      <c r="C145" s="28"/>
      <c r="D145" s="29"/>
      <c r="E145" s="27" t="s">
        <v>225</v>
      </c>
      <c r="F145" s="28"/>
      <c r="G145" s="29"/>
      <c r="H145" s="30">
        <v>101.39</v>
      </c>
      <c r="I145" s="30">
        <v>1722965</v>
      </c>
    </row>
    <row r="146" spans="2:9" ht="12.75">
      <c r="B146" s="27" t="s">
        <v>135</v>
      </c>
      <c r="C146" s="28"/>
      <c r="D146" s="29"/>
      <c r="E146" s="27"/>
      <c r="F146" s="28"/>
      <c r="G146" s="29"/>
      <c r="H146" s="30"/>
      <c r="I146" s="30">
        <f>SUM(I142:I145)</f>
        <v>14136110.8</v>
      </c>
    </row>
    <row r="149" ht="12.75">
      <c r="C149" s="1" t="s">
        <v>217</v>
      </c>
    </row>
    <row r="151" ht="12.75">
      <c r="B151" t="s">
        <v>140</v>
      </c>
    </row>
    <row r="152" ht="12.75">
      <c r="B152" t="s">
        <v>141</v>
      </c>
    </row>
    <row r="153" ht="12.75">
      <c r="B153" t="s">
        <v>198</v>
      </c>
    </row>
  </sheetData>
  <mergeCells count="11">
    <mergeCell ref="E4:J4"/>
    <mergeCell ref="E5:J5"/>
    <mergeCell ref="F6:J6"/>
    <mergeCell ref="G1:J1"/>
    <mergeCell ref="F2:J2"/>
    <mergeCell ref="F3:J3"/>
    <mergeCell ref="B103:C108"/>
    <mergeCell ref="A10:J10"/>
    <mergeCell ref="A11:J11"/>
    <mergeCell ref="A12:J12"/>
    <mergeCell ref="B18:E18"/>
  </mergeCells>
  <printOptions/>
  <pageMargins left="0.3937007874015748" right="0.3937007874015748" top="0.5905511811023623" bottom="0.5905511811023623" header="0.31496062992125984" footer="0.5118110236220472"/>
  <pageSetup horizontalDpi="600" verticalDpi="600" orientation="portrait" paperSize="9" scale="85" r:id="rId1"/>
  <rowBreaks count="3" manualBreakCount="3">
    <brk id="71" max="9" man="1"/>
    <brk id="138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workbookViewId="0" topLeftCell="A31">
      <selection activeCell="G53" sqref="G53"/>
    </sheetView>
  </sheetViews>
  <sheetFormatPr defaultColWidth="9.00390625" defaultRowHeight="12.75"/>
  <cols>
    <col min="1" max="1" width="24.875" style="0" customWidth="1"/>
    <col min="2" max="2" width="11.00390625" style="0" customWidth="1"/>
    <col min="3" max="3" width="11.875" style="0" customWidth="1"/>
    <col min="4" max="4" width="15.25390625" style="0" customWidth="1"/>
    <col min="5" max="5" width="10.875" style="0" customWidth="1"/>
  </cols>
  <sheetData>
    <row r="1" ht="12.75">
      <c r="E1" t="s">
        <v>205</v>
      </c>
    </row>
    <row r="2" ht="13.5" thickBot="1"/>
    <row r="3" spans="1:6" ht="12.75">
      <c r="A3" s="54"/>
      <c r="B3" s="55"/>
      <c r="C3" s="56" t="s">
        <v>155</v>
      </c>
      <c r="D3" s="56" t="s">
        <v>156</v>
      </c>
      <c r="E3" s="56" t="s">
        <v>157</v>
      </c>
      <c r="F3" s="57" t="s">
        <v>158</v>
      </c>
    </row>
    <row r="4" spans="1:6" ht="12.75">
      <c r="A4" s="30" t="s">
        <v>202</v>
      </c>
      <c r="B4" s="30">
        <v>75</v>
      </c>
      <c r="C4" s="30"/>
      <c r="D4" s="30"/>
      <c r="E4" s="30"/>
      <c r="F4" s="30"/>
    </row>
    <row r="5" spans="1:6" ht="12.75">
      <c r="A5" s="30" t="s">
        <v>165</v>
      </c>
      <c r="B5" s="30">
        <f>C5+D5+E5+F5</f>
        <v>26.1</v>
      </c>
      <c r="C5" s="30">
        <v>7.95</v>
      </c>
      <c r="D5" s="30">
        <v>1.1</v>
      </c>
      <c r="E5" s="30">
        <v>1.1</v>
      </c>
      <c r="F5" s="30">
        <v>15.95</v>
      </c>
    </row>
    <row r="6" spans="1:6" ht="12.75">
      <c r="A6" s="30" t="s">
        <v>164</v>
      </c>
      <c r="B6" s="58">
        <f>B5/B4</f>
        <v>0.34800000000000003</v>
      </c>
      <c r="C6" s="58">
        <f>C5/B4</f>
        <v>0.106</v>
      </c>
      <c r="D6" s="58">
        <f>D5/B4</f>
        <v>0.014666666666666668</v>
      </c>
      <c r="E6" s="58">
        <f>E5/B4</f>
        <v>0.014666666666666668</v>
      </c>
      <c r="F6" s="58">
        <f>F5/B4</f>
        <v>0.21266666666666667</v>
      </c>
    </row>
    <row r="9" spans="1:7" ht="12.75">
      <c r="A9" s="4"/>
      <c r="B9" s="4"/>
      <c r="C9" s="4"/>
      <c r="D9" s="4"/>
      <c r="E9" s="4" t="s">
        <v>204</v>
      </c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5" t="s">
        <v>74</v>
      </c>
      <c r="B11" s="5" t="s">
        <v>75</v>
      </c>
      <c r="C11" s="5" t="s">
        <v>76</v>
      </c>
      <c r="D11" s="5" t="s">
        <v>77</v>
      </c>
      <c r="E11" s="5"/>
      <c r="F11" s="4"/>
      <c r="G11" s="4"/>
    </row>
    <row r="12" spans="1:7" ht="12.75">
      <c r="A12" s="6"/>
      <c r="B12" s="6" t="s">
        <v>79</v>
      </c>
      <c r="C12" s="6" t="s">
        <v>80</v>
      </c>
      <c r="D12" s="6" t="s">
        <v>81</v>
      </c>
      <c r="E12" s="6"/>
      <c r="F12" s="4"/>
      <c r="G12" s="4"/>
    </row>
    <row r="13" spans="1:7" ht="12.75">
      <c r="A13" s="6"/>
      <c r="B13" s="6" t="s">
        <v>82</v>
      </c>
      <c r="C13" s="6" t="s">
        <v>83</v>
      </c>
      <c r="D13" s="6" t="s">
        <v>84</v>
      </c>
      <c r="E13" s="6"/>
      <c r="F13" s="4"/>
      <c r="G13" s="4"/>
    </row>
    <row r="14" spans="1:7" ht="12.75">
      <c r="A14" s="6"/>
      <c r="B14" s="6" t="s">
        <v>85</v>
      </c>
      <c r="C14" s="6" t="s">
        <v>86</v>
      </c>
      <c r="D14" s="6" t="s">
        <v>87</v>
      </c>
      <c r="E14" s="6"/>
      <c r="F14" s="4"/>
      <c r="G14" s="4"/>
    </row>
    <row r="15" spans="1:7" ht="12.75">
      <c r="A15" s="6"/>
      <c r="B15" s="6" t="s">
        <v>88</v>
      </c>
      <c r="C15" s="6" t="s">
        <v>89</v>
      </c>
      <c r="D15" s="6" t="s">
        <v>90</v>
      </c>
      <c r="E15" s="6"/>
      <c r="F15" s="4"/>
      <c r="G15" s="4"/>
    </row>
    <row r="16" spans="1:7" ht="12.75">
      <c r="A16" s="7"/>
      <c r="B16" s="7"/>
      <c r="C16" s="7"/>
      <c r="D16" s="7" t="s">
        <v>92</v>
      </c>
      <c r="E16" s="7"/>
      <c r="F16" s="4"/>
      <c r="G16" s="4"/>
    </row>
    <row r="17" spans="1:7" ht="12.75">
      <c r="A17" s="8" t="s">
        <v>94</v>
      </c>
      <c r="B17" s="5"/>
      <c r="C17" s="4"/>
      <c r="D17" s="4"/>
      <c r="E17" s="4"/>
      <c r="F17" s="4"/>
      <c r="G17" s="4"/>
    </row>
    <row r="18" spans="1:7" ht="12.75">
      <c r="A18" s="9" t="s">
        <v>95</v>
      </c>
      <c r="B18" s="10" t="s">
        <v>96</v>
      </c>
      <c r="C18" s="10" t="s">
        <v>97</v>
      </c>
      <c r="D18" s="11">
        <v>4024</v>
      </c>
      <c r="E18" s="11"/>
      <c r="F18" s="4"/>
      <c r="G18" s="4"/>
    </row>
    <row r="19" spans="1:7" ht="12.75">
      <c r="A19" s="9" t="s">
        <v>98</v>
      </c>
      <c r="B19" s="10" t="s">
        <v>96</v>
      </c>
      <c r="C19" s="10" t="s">
        <v>99</v>
      </c>
      <c r="D19" s="11">
        <v>3463</v>
      </c>
      <c r="E19" s="11"/>
      <c r="F19" s="4"/>
      <c r="G19" s="4"/>
    </row>
    <row r="20" spans="1:7" ht="12.75">
      <c r="A20" s="9" t="s">
        <v>100</v>
      </c>
      <c r="B20" s="10" t="s">
        <v>96</v>
      </c>
      <c r="C20" s="10" t="s">
        <v>99</v>
      </c>
      <c r="D20" s="11">
        <v>3463</v>
      </c>
      <c r="E20" s="11"/>
      <c r="F20" s="4"/>
      <c r="G20" s="4"/>
    </row>
    <row r="21" spans="1:7" ht="12.75">
      <c r="A21" s="9" t="s">
        <v>101</v>
      </c>
      <c r="B21" s="10" t="s">
        <v>102</v>
      </c>
      <c r="C21" s="10" t="s">
        <v>103</v>
      </c>
      <c r="D21" s="11">
        <v>3200</v>
      </c>
      <c r="E21" s="11"/>
      <c r="F21" s="4"/>
      <c r="G21" s="4"/>
    </row>
    <row r="22" spans="1:7" ht="12.75">
      <c r="A22" s="12"/>
      <c r="B22" s="13"/>
      <c r="C22" s="10"/>
      <c r="D22" s="11"/>
      <c r="E22" s="11"/>
      <c r="F22" s="4"/>
      <c r="G22" s="4"/>
    </row>
    <row r="23" spans="1:7" ht="12.75">
      <c r="A23" s="12" t="s">
        <v>104</v>
      </c>
      <c r="B23" s="13"/>
      <c r="C23" s="10"/>
      <c r="D23" s="11"/>
      <c r="E23" s="11"/>
      <c r="F23" s="4"/>
      <c r="G23" s="4"/>
    </row>
    <row r="24" spans="1:7" ht="12.75">
      <c r="A24" s="9" t="s">
        <v>105</v>
      </c>
      <c r="B24" s="10" t="s">
        <v>106</v>
      </c>
      <c r="C24" s="10" t="s">
        <v>97</v>
      </c>
      <c r="D24" s="11">
        <v>4024</v>
      </c>
      <c r="E24" s="11"/>
      <c r="F24" s="4"/>
      <c r="G24" s="4"/>
    </row>
    <row r="25" spans="1:7" ht="12.75">
      <c r="A25" s="12"/>
      <c r="B25" s="13"/>
      <c r="C25" s="10"/>
      <c r="D25" s="11"/>
      <c r="E25" s="11"/>
      <c r="F25" s="4"/>
      <c r="G25" s="4"/>
    </row>
    <row r="26" spans="1:7" ht="12.75">
      <c r="A26" s="12" t="s">
        <v>109</v>
      </c>
      <c r="B26" s="13"/>
      <c r="C26" s="10"/>
      <c r="D26" s="11"/>
      <c r="E26" s="11"/>
      <c r="F26" s="4"/>
      <c r="G26" s="4"/>
    </row>
    <row r="27" spans="1:7" ht="12.75">
      <c r="A27" s="9"/>
      <c r="B27" s="10"/>
      <c r="C27" s="10"/>
      <c r="D27" s="11"/>
      <c r="E27" s="11"/>
      <c r="F27" s="4"/>
      <c r="G27" s="4"/>
    </row>
    <row r="28" spans="1:7" ht="12.75">
      <c r="A28" s="9" t="s">
        <v>110</v>
      </c>
      <c r="B28" s="10" t="s">
        <v>111</v>
      </c>
      <c r="C28" s="10" t="s">
        <v>103</v>
      </c>
      <c r="D28" s="11">
        <v>3200</v>
      </c>
      <c r="E28" s="11"/>
      <c r="F28" s="4"/>
      <c r="G28" s="4"/>
    </row>
    <row r="29" spans="1:7" ht="12.75">
      <c r="A29" s="9"/>
      <c r="B29" s="10"/>
      <c r="C29" s="10"/>
      <c r="D29" s="11"/>
      <c r="E29" s="11"/>
      <c r="F29" s="4"/>
      <c r="G29" s="4"/>
    </row>
    <row r="30" spans="1:7" ht="12.75">
      <c r="A30" s="22"/>
      <c r="B30" s="10"/>
      <c r="C30" s="10"/>
      <c r="D30" s="11"/>
      <c r="E30" s="11"/>
      <c r="F30" s="4"/>
      <c r="G30" s="4"/>
    </row>
    <row r="31" spans="1:7" ht="12.75">
      <c r="A31" s="12" t="s">
        <v>121</v>
      </c>
      <c r="B31" s="13"/>
      <c r="C31" s="10"/>
      <c r="D31" s="11"/>
      <c r="E31" s="11"/>
      <c r="F31" s="4"/>
      <c r="G31" s="4"/>
    </row>
    <row r="32" spans="1:7" ht="12.75">
      <c r="A32" s="9" t="s">
        <v>123</v>
      </c>
      <c r="B32" s="10" t="s">
        <v>124</v>
      </c>
      <c r="C32" s="10" t="s">
        <v>125</v>
      </c>
      <c r="D32" s="11">
        <v>1815</v>
      </c>
      <c r="E32" s="11"/>
      <c r="F32" s="4"/>
      <c r="G32" s="4"/>
    </row>
    <row r="33" spans="1:7" ht="12.75">
      <c r="A33" s="9" t="s">
        <v>127</v>
      </c>
      <c r="B33" s="10" t="s">
        <v>128</v>
      </c>
      <c r="C33" s="10" t="s">
        <v>129</v>
      </c>
      <c r="D33" s="11">
        <v>1485</v>
      </c>
      <c r="E33" s="11"/>
      <c r="F33" s="4"/>
      <c r="G33" s="4"/>
    </row>
    <row r="34" spans="1:7" ht="12.75">
      <c r="A34" s="9" t="s">
        <v>131</v>
      </c>
      <c r="B34" s="10" t="s">
        <v>128</v>
      </c>
      <c r="C34" s="10" t="s">
        <v>129</v>
      </c>
      <c r="D34" s="11">
        <v>1485</v>
      </c>
      <c r="E34" s="11"/>
      <c r="F34" s="4"/>
      <c r="G34" s="4"/>
    </row>
    <row r="35" spans="1:7" ht="12.75">
      <c r="A35" s="9" t="s">
        <v>133</v>
      </c>
      <c r="B35" s="10" t="s">
        <v>134</v>
      </c>
      <c r="C35" s="10" t="s">
        <v>129</v>
      </c>
      <c r="D35" s="11">
        <v>1485</v>
      </c>
      <c r="E35" s="11"/>
      <c r="F35" s="4"/>
      <c r="G35" s="4"/>
    </row>
    <row r="36" spans="1:7" ht="12.75">
      <c r="A36" s="9" t="s">
        <v>136</v>
      </c>
      <c r="B36" s="10" t="s">
        <v>129</v>
      </c>
      <c r="C36" s="10" t="s">
        <v>129</v>
      </c>
      <c r="D36" s="11">
        <v>1485</v>
      </c>
      <c r="E36" s="11"/>
      <c r="F36" s="4"/>
      <c r="G36" s="4"/>
    </row>
    <row r="37" spans="1:7" ht="12.75">
      <c r="A37" s="9" t="s">
        <v>137</v>
      </c>
      <c r="B37" s="10" t="s">
        <v>124</v>
      </c>
      <c r="C37" s="10" t="s">
        <v>125</v>
      </c>
      <c r="D37" s="11">
        <v>1815</v>
      </c>
      <c r="E37" s="11"/>
      <c r="F37" s="4"/>
      <c r="G37" s="4"/>
    </row>
    <row r="38" spans="1:7" ht="12.75">
      <c r="A38" s="9" t="s">
        <v>138</v>
      </c>
      <c r="B38" s="10" t="s">
        <v>124</v>
      </c>
      <c r="C38" s="10" t="s">
        <v>125</v>
      </c>
      <c r="D38" s="11">
        <v>1815</v>
      </c>
      <c r="E38" s="11"/>
      <c r="F38" s="4"/>
      <c r="G38" s="4"/>
    </row>
    <row r="39" spans="1:7" ht="12.75">
      <c r="A39" s="31"/>
      <c r="B39" s="32"/>
      <c r="C39" s="32"/>
      <c r="D39" s="33"/>
      <c r="E39" s="33"/>
      <c r="F39" s="4"/>
      <c r="G39" s="4"/>
    </row>
    <row r="40" spans="1:7" ht="12.75">
      <c r="A40" s="5" t="s">
        <v>139</v>
      </c>
      <c r="B40" s="5" t="s">
        <v>75</v>
      </c>
      <c r="C40" s="5" t="s">
        <v>76</v>
      </c>
      <c r="D40" s="5" t="s">
        <v>77</v>
      </c>
      <c r="E40" s="5"/>
      <c r="F40" s="4"/>
      <c r="G40" s="4"/>
    </row>
    <row r="41" spans="1:7" ht="12.75">
      <c r="A41" s="6"/>
      <c r="B41" s="6" t="s">
        <v>79</v>
      </c>
      <c r="C41" s="6" t="s">
        <v>80</v>
      </c>
      <c r="D41" s="6" t="s">
        <v>81</v>
      </c>
      <c r="E41" s="6"/>
      <c r="F41" s="4"/>
      <c r="G41" s="4"/>
    </row>
    <row r="42" spans="1:7" ht="12.75">
      <c r="A42" s="6"/>
      <c r="B42" s="6" t="s">
        <v>82</v>
      </c>
      <c r="C42" s="6" t="s">
        <v>83</v>
      </c>
      <c r="D42" s="6" t="s">
        <v>84</v>
      </c>
      <c r="E42" s="6"/>
      <c r="F42" s="4"/>
      <c r="G42" s="4"/>
    </row>
    <row r="43" spans="1:7" ht="12.75">
      <c r="A43" s="6"/>
      <c r="B43" s="6" t="s">
        <v>85</v>
      </c>
      <c r="C43" s="6" t="s">
        <v>86</v>
      </c>
      <c r="D43" s="6" t="s">
        <v>87</v>
      </c>
      <c r="E43" s="6"/>
      <c r="F43" s="4"/>
      <c r="G43" s="4"/>
    </row>
    <row r="44" spans="1:7" ht="12.75">
      <c r="A44" s="6"/>
      <c r="B44" s="6" t="s">
        <v>88</v>
      </c>
      <c r="C44" s="6" t="s">
        <v>89</v>
      </c>
      <c r="D44" s="6" t="s">
        <v>90</v>
      </c>
      <c r="E44" s="6"/>
      <c r="F44" s="4"/>
      <c r="G44" s="4"/>
    </row>
    <row r="45" spans="1:7" ht="12.75">
      <c r="A45" s="7"/>
      <c r="B45" s="7"/>
      <c r="C45" s="7"/>
      <c r="D45" s="7" t="s">
        <v>92</v>
      </c>
      <c r="E45" s="7"/>
      <c r="F45" s="4"/>
      <c r="G45" s="4"/>
    </row>
    <row r="46" spans="1:7" ht="12.75">
      <c r="A46" s="9" t="s">
        <v>142</v>
      </c>
      <c r="B46" s="10" t="s">
        <v>143</v>
      </c>
      <c r="C46" s="10" t="s">
        <v>144</v>
      </c>
      <c r="D46" s="11">
        <v>1635</v>
      </c>
      <c r="E46" s="11"/>
      <c r="F46" s="4"/>
      <c r="G46" s="4"/>
    </row>
    <row r="47" spans="1:7" ht="12.75">
      <c r="A47" s="9" t="s">
        <v>145</v>
      </c>
      <c r="B47" s="10" t="s">
        <v>146</v>
      </c>
      <c r="C47" s="10" t="s">
        <v>144</v>
      </c>
      <c r="D47" s="11">
        <v>1635</v>
      </c>
      <c r="E47" s="11"/>
      <c r="F47" s="4"/>
      <c r="G47" s="4"/>
    </row>
    <row r="48" spans="1:7" ht="12.75">
      <c r="A48" s="9" t="s">
        <v>147</v>
      </c>
      <c r="B48" s="10" t="s">
        <v>148</v>
      </c>
      <c r="C48" s="10" t="s">
        <v>149</v>
      </c>
      <c r="D48" s="11">
        <v>1556</v>
      </c>
      <c r="E48" s="11"/>
      <c r="F48" s="4"/>
      <c r="G48" s="4"/>
    </row>
    <row r="49" spans="1:7" ht="12.75">
      <c r="A49" s="9" t="s">
        <v>150</v>
      </c>
      <c r="B49" s="10" t="s">
        <v>128</v>
      </c>
      <c r="C49" s="10" t="s">
        <v>151</v>
      </c>
      <c r="D49" s="11">
        <v>1427</v>
      </c>
      <c r="E49" s="11"/>
      <c r="F49" s="4"/>
      <c r="G49" s="4"/>
    </row>
    <row r="50" spans="1:7" ht="12.75">
      <c r="A50" s="12"/>
      <c r="B50" s="13"/>
      <c r="C50" s="10"/>
      <c r="D50" s="11"/>
      <c r="E50" s="11"/>
      <c r="F50" s="4"/>
      <c r="G50" s="4"/>
    </row>
    <row r="51" spans="1:7" ht="12.75">
      <c r="A51" s="12"/>
      <c r="B51" s="13"/>
      <c r="C51" s="11"/>
      <c r="D51" s="11"/>
      <c r="E51" s="11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ht="12.75">
      <c r="G53" s="4"/>
    </row>
    <row r="54" spans="1:7" ht="12.75">
      <c r="A54" s="4" t="s">
        <v>207</v>
      </c>
      <c r="B54" s="4"/>
      <c r="C54" s="4"/>
      <c r="D54" s="4"/>
      <c r="E54" s="4"/>
      <c r="F54" s="4"/>
      <c r="G54" s="4"/>
    </row>
    <row r="55" spans="1:7" ht="12.75">
      <c r="A55" s="4" t="s">
        <v>152</v>
      </c>
      <c r="B55" s="4"/>
      <c r="C55" s="4"/>
      <c r="D55" s="4"/>
      <c r="E55" s="4"/>
      <c r="F55" s="4"/>
      <c r="G55" s="4"/>
    </row>
    <row r="56" spans="1:7" ht="12.75">
      <c r="A56" s="4" t="s">
        <v>153</v>
      </c>
      <c r="B56" s="4"/>
      <c r="C56" s="4"/>
      <c r="D56" s="4"/>
      <c r="E56" s="4"/>
      <c r="F56" s="4"/>
      <c r="G56" s="4"/>
    </row>
    <row r="57" spans="1:7" ht="12.75">
      <c r="A57" s="4" t="s">
        <v>216</v>
      </c>
      <c r="B57" s="4"/>
      <c r="C57" s="4"/>
      <c r="D57" s="4"/>
      <c r="E57" s="4"/>
      <c r="F57" s="4"/>
      <c r="G57" s="4"/>
    </row>
    <row r="58" spans="1:7" ht="13.5" thickBot="1">
      <c r="A58" s="4"/>
      <c r="B58" s="4"/>
      <c r="C58" s="4"/>
      <c r="D58" s="4"/>
      <c r="E58" s="4" t="s">
        <v>208</v>
      </c>
      <c r="F58" s="4"/>
      <c r="G58" s="4"/>
    </row>
    <row r="59" spans="1:7" ht="12.75">
      <c r="A59" s="69" t="s">
        <v>160</v>
      </c>
      <c r="B59" s="34" t="s">
        <v>154</v>
      </c>
      <c r="C59" s="35" t="s">
        <v>155</v>
      </c>
      <c r="D59" s="35" t="s">
        <v>156</v>
      </c>
      <c r="E59" s="36" t="s">
        <v>157</v>
      </c>
      <c r="F59" s="37" t="s">
        <v>158</v>
      </c>
      <c r="G59" s="4"/>
    </row>
    <row r="60" spans="1:7" ht="12.75">
      <c r="A60" s="70"/>
      <c r="B60" s="38" t="s">
        <v>159</v>
      </c>
      <c r="C60" s="39"/>
      <c r="D60" s="39"/>
      <c r="E60" s="40"/>
      <c r="F60" s="41"/>
      <c r="G60" s="4"/>
    </row>
    <row r="61" spans="1:7" ht="12.75">
      <c r="A61" s="70"/>
      <c r="B61" s="38" t="s">
        <v>161</v>
      </c>
      <c r="C61" s="39"/>
      <c r="D61" s="39"/>
      <c r="E61" s="40"/>
      <c r="F61" s="41"/>
      <c r="G61" s="4"/>
    </row>
    <row r="62" spans="1:7" ht="12.75">
      <c r="A62" s="70"/>
      <c r="B62" s="38" t="s">
        <v>162</v>
      </c>
      <c r="C62" s="39"/>
      <c r="D62" s="39"/>
      <c r="E62" s="40"/>
      <c r="F62" s="41"/>
      <c r="G62" s="4"/>
    </row>
    <row r="63" spans="1:7" ht="13.5" thickBot="1">
      <c r="A63" s="71"/>
      <c r="B63" s="38" t="s">
        <v>163</v>
      </c>
      <c r="C63" s="39"/>
      <c r="D63" s="39"/>
      <c r="E63" s="40"/>
      <c r="F63" s="42"/>
      <c r="G63" s="4"/>
    </row>
    <row r="64" spans="1:7" ht="12.75">
      <c r="A64" s="9" t="s">
        <v>164</v>
      </c>
      <c r="B64" s="9">
        <f>C64+D64+E64+F64</f>
        <v>0.278</v>
      </c>
      <c r="C64" s="9">
        <v>0.1</v>
      </c>
      <c r="D64" s="9">
        <v>0.009</v>
      </c>
      <c r="E64" s="9">
        <v>0.009</v>
      </c>
      <c r="F64" s="7">
        <v>0.16</v>
      </c>
      <c r="G64" s="4"/>
    </row>
    <row r="65" spans="1:7" ht="12.75">
      <c r="A65" s="9" t="s">
        <v>165</v>
      </c>
      <c r="B65" s="59">
        <f>C65+D65+E65+F65</f>
        <v>26.1</v>
      </c>
      <c r="C65" s="59">
        <v>7.95</v>
      </c>
      <c r="D65" s="59">
        <v>1.1</v>
      </c>
      <c r="E65" s="59">
        <v>1.1</v>
      </c>
      <c r="F65" s="59">
        <v>15.95</v>
      </c>
      <c r="G65" s="4"/>
    </row>
    <row r="66" spans="1:7" ht="12.75">
      <c r="A66" s="5" t="s">
        <v>166</v>
      </c>
      <c r="B66" s="5"/>
      <c r="C66" s="5">
        <v>12</v>
      </c>
      <c r="D66" s="5">
        <v>14</v>
      </c>
      <c r="E66" s="5">
        <v>11</v>
      </c>
      <c r="F66" s="5">
        <v>3</v>
      </c>
      <c r="G66" s="4"/>
    </row>
    <row r="67" spans="1:7" ht="12.75">
      <c r="A67" s="43"/>
      <c r="B67" s="44" t="s">
        <v>167</v>
      </c>
      <c r="C67" s="45"/>
      <c r="D67" s="45"/>
      <c r="E67" s="45"/>
      <c r="F67" s="46"/>
      <c r="G67" s="4"/>
    </row>
    <row r="68" spans="1:7" ht="12.75">
      <c r="A68" s="9" t="s">
        <v>168</v>
      </c>
      <c r="B68" s="9"/>
      <c r="C68" s="9">
        <v>3463</v>
      </c>
      <c r="D68" s="9">
        <v>4024</v>
      </c>
      <c r="E68" s="9">
        <v>3200</v>
      </c>
      <c r="F68" s="9">
        <v>1556</v>
      </c>
      <c r="G68" s="4"/>
    </row>
    <row r="69" spans="1:7" ht="12.75">
      <c r="A69" s="9" t="s">
        <v>169</v>
      </c>
      <c r="B69" s="9"/>
      <c r="C69" s="9">
        <f>C68*1.14</f>
        <v>3947.8199999999997</v>
      </c>
      <c r="D69" s="9">
        <f>D68*1.14</f>
        <v>4587.36</v>
      </c>
      <c r="E69" s="9">
        <f>E68*1.14</f>
        <v>3647.9999999999995</v>
      </c>
      <c r="F69" s="9">
        <f>F68*1.14</f>
        <v>1773.84</v>
      </c>
      <c r="G69" s="4"/>
    </row>
    <row r="70" spans="1:7" ht="12.75">
      <c r="A70" s="9" t="s">
        <v>170</v>
      </c>
      <c r="B70" s="9"/>
      <c r="C70" s="11">
        <f>C69*1.25</f>
        <v>4934.775</v>
      </c>
      <c r="D70" s="11">
        <f>D69*1.25</f>
        <v>5734.2</v>
      </c>
      <c r="E70" s="11">
        <f>E69*1.15</f>
        <v>4195.199999999999</v>
      </c>
      <c r="F70" s="11"/>
      <c r="G70" s="4"/>
    </row>
    <row r="71" spans="1:7" ht="12.75">
      <c r="A71" s="9" t="s">
        <v>171</v>
      </c>
      <c r="B71" s="9"/>
      <c r="C71" s="11">
        <f>C70*1.15</f>
        <v>5674.991249999999</v>
      </c>
      <c r="D71" s="11">
        <f>D70*1.15</f>
        <v>6594.329999999999</v>
      </c>
      <c r="E71" s="11">
        <f>E70*1.15</f>
        <v>4824.479999999999</v>
      </c>
      <c r="F71" s="11">
        <f>F69*1.15</f>
        <v>2039.9159999999997</v>
      </c>
      <c r="G71" s="4"/>
    </row>
    <row r="72" spans="1:7" ht="12.75">
      <c r="A72" s="9" t="s">
        <v>199</v>
      </c>
      <c r="B72" s="9"/>
      <c r="C72" s="11">
        <f>C71*1.1</f>
        <v>6242.490374999999</v>
      </c>
      <c r="D72" s="11">
        <f>D71*1.1</f>
        <v>7253.763</v>
      </c>
      <c r="E72" s="11">
        <f>E71*1.1</f>
        <v>5306.927999999999</v>
      </c>
      <c r="F72" s="11">
        <f>F71*1.1</f>
        <v>2243.9076</v>
      </c>
      <c r="G72" s="4"/>
    </row>
    <row r="73" spans="1:7" ht="12.75">
      <c r="A73" s="43"/>
      <c r="B73" s="47" t="s">
        <v>172</v>
      </c>
      <c r="C73" s="48"/>
      <c r="D73" s="48"/>
      <c r="E73" s="48"/>
      <c r="F73" s="49"/>
      <c r="G73" s="4"/>
    </row>
    <row r="74" spans="1:7" ht="12.75">
      <c r="A74" s="9" t="s">
        <v>173</v>
      </c>
      <c r="B74" s="9"/>
      <c r="C74" s="50">
        <v>0.1</v>
      </c>
      <c r="D74" s="51">
        <v>0.15</v>
      </c>
      <c r="E74" s="51">
        <v>0.1</v>
      </c>
      <c r="F74" s="51">
        <v>0.1</v>
      </c>
      <c r="G74" s="4"/>
    </row>
    <row r="75" spans="1:7" ht="12.75">
      <c r="A75" s="9" t="s">
        <v>174</v>
      </c>
      <c r="B75" s="9"/>
      <c r="C75" s="11">
        <f>C72*C74</f>
        <v>624.2490375</v>
      </c>
      <c r="D75" s="11">
        <f>D72*D74</f>
        <v>1088.0644499999999</v>
      </c>
      <c r="E75" s="11">
        <f>E72*E74</f>
        <v>530.6927999999999</v>
      </c>
      <c r="F75" s="11">
        <f>F72*F74</f>
        <v>224.39076</v>
      </c>
      <c r="G75" s="4"/>
    </row>
    <row r="76" spans="1:7" ht="12.75">
      <c r="A76" s="9" t="s">
        <v>175</v>
      </c>
      <c r="B76" s="11">
        <f>C76+D76+E76+F76</f>
        <v>1209.2167130999999</v>
      </c>
      <c r="C76" s="11">
        <f>(C72+C75)*C64</f>
        <v>686.67394125</v>
      </c>
      <c r="D76" s="11">
        <f>(D72+D75)*D64</f>
        <v>75.07644705</v>
      </c>
      <c r="E76" s="11">
        <f>(E72+E75)*E64</f>
        <v>52.53858719999999</v>
      </c>
      <c r="F76" s="11">
        <f>(F72+F75)*F64</f>
        <v>394.9277376</v>
      </c>
      <c r="G76" s="4"/>
    </row>
    <row r="77" spans="1:6" ht="12.75">
      <c r="A77" s="9" t="s">
        <v>200</v>
      </c>
      <c r="B77" s="11">
        <f>C77+D77+E77+F77</f>
        <v>413.55211588019995</v>
      </c>
      <c r="C77" s="11">
        <f>C76*34.2/100</f>
        <v>234.8424879075</v>
      </c>
      <c r="D77" s="11">
        <f>D76*34.2/100</f>
        <v>25.6761448911</v>
      </c>
      <c r="E77" s="11">
        <f>E76*34.2/100</f>
        <v>17.9681968224</v>
      </c>
      <c r="F77" s="11">
        <f>F76*34.2/100</f>
        <v>135.0652862592</v>
      </c>
    </row>
    <row r="78" spans="1:6" ht="12.75">
      <c r="A78" s="9" t="s">
        <v>176</v>
      </c>
      <c r="B78" s="11">
        <f>C78+D78+E78+F78</f>
        <v>1622.7688289802</v>
      </c>
      <c r="C78" s="11">
        <f>C76+C77</f>
        <v>921.5164291574999</v>
      </c>
      <c r="D78" s="11">
        <f>D76+D77</f>
        <v>100.75259194110001</v>
      </c>
      <c r="E78" s="11">
        <f>E76+E77</f>
        <v>70.50678402239998</v>
      </c>
      <c r="F78" s="11">
        <f>F76+F77</f>
        <v>529.9930238592</v>
      </c>
    </row>
  </sheetData>
  <mergeCells count="1">
    <mergeCell ref="A59:A6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2011-12-23T04:59:42Z</cp:lastPrinted>
  <dcterms:created xsi:type="dcterms:W3CDTF">2010-11-15T05:33:07Z</dcterms:created>
  <dcterms:modified xsi:type="dcterms:W3CDTF">2011-12-23T05:00:09Z</dcterms:modified>
  <cp:category/>
  <cp:version/>
  <cp:contentType/>
  <cp:contentStatus/>
</cp:coreProperties>
</file>